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Quantidades" sheetId="1" r:id="rId1"/>
    <sheet name="Orçamento" sheetId="2" r:id="rId2"/>
    <sheet name="Composições" sheetId="4" r:id="rId3"/>
    <sheet name="Cronograma" sheetId="3" r:id="rId4"/>
  </sheets>
  <definedNames>
    <definedName name="_xlnm.Print_Area" localSheetId="2">Composições!$A$1:$G$17</definedName>
    <definedName name="_xlnm.Print_Area" localSheetId="3">Cronograma!$A$1:$P$22</definedName>
    <definedName name="_xlnm.Print_Area" localSheetId="1">Orçamento!$A$1:$I$43</definedName>
    <definedName name="_xlnm.Print_Area" localSheetId="0">Quantidades!$A$1:$H$59</definedName>
  </definedNames>
  <calcPr calcId="145621"/>
</workbook>
</file>

<file path=xl/calcChain.xml><?xml version="1.0" encoding="utf-8"?>
<calcChain xmlns="http://schemas.openxmlformats.org/spreadsheetml/2006/main">
  <c r="C15" i="3" l="1"/>
  <c r="I29" i="2"/>
  <c r="I35" i="2" s="1"/>
  <c r="A4" i="4" l="1"/>
  <c r="G7" i="4"/>
  <c r="G15" i="4"/>
  <c r="G14" i="4"/>
  <c r="G13" i="4"/>
  <c r="G12" i="4"/>
  <c r="G11" i="4"/>
  <c r="G10" i="4"/>
  <c r="G9" i="4"/>
  <c r="G8" i="4"/>
  <c r="G16" i="4" l="1"/>
  <c r="G24" i="2" s="1"/>
  <c r="I19" i="2" l="1"/>
  <c r="I34" i="2"/>
  <c r="I14" i="2" l="1"/>
  <c r="C5" i="3" l="1"/>
  <c r="C6" i="3"/>
  <c r="C7" i="3"/>
  <c r="C8" i="3"/>
  <c r="C4" i="3"/>
  <c r="B5" i="3"/>
  <c r="B6" i="3"/>
  <c r="B7" i="3"/>
  <c r="B8" i="3"/>
  <c r="B4" i="3"/>
  <c r="F14" i="3"/>
  <c r="J14" i="3" s="1"/>
  <c r="N14" i="3" s="1"/>
  <c r="F15" i="3"/>
  <c r="J15" i="3" s="1"/>
  <c r="N15" i="3" s="1"/>
  <c r="F16" i="3"/>
  <c r="J16" i="3" s="1"/>
  <c r="N16" i="3" s="1"/>
  <c r="F13" i="3"/>
  <c r="J13" i="3" s="1"/>
  <c r="N13" i="3" s="1"/>
  <c r="A14" i="3" l="1"/>
  <c r="B14" i="3"/>
  <c r="A15" i="3"/>
  <c r="B15" i="3"/>
  <c r="A16" i="3"/>
  <c r="B16" i="3"/>
  <c r="A13" i="3"/>
  <c r="B13" i="3"/>
  <c r="C16" i="3" l="1"/>
  <c r="C13" i="3"/>
  <c r="O13" i="3" s="1"/>
  <c r="K16" i="3" l="1"/>
  <c r="G16" i="3"/>
  <c r="H16" i="3" s="1"/>
  <c r="O16" i="3"/>
  <c r="K13" i="3"/>
  <c r="G13" i="3"/>
  <c r="H13" i="3" s="1"/>
  <c r="L16" i="3" l="1"/>
  <c r="P16" i="3" s="1"/>
  <c r="L13" i="3"/>
  <c r="C14" i="3" l="1"/>
  <c r="K15" i="3"/>
  <c r="P13" i="3"/>
  <c r="O15" i="3" l="1"/>
  <c r="G15" i="3"/>
  <c r="H15" i="3" s="1"/>
  <c r="L15" i="3" s="1"/>
  <c r="G14" i="3"/>
  <c r="O14" i="3"/>
  <c r="K14" i="3"/>
  <c r="K18" i="3" s="1"/>
  <c r="C18" i="3"/>
  <c r="O18" i="3" l="1"/>
  <c r="M18" i="3" s="1"/>
  <c r="P15" i="3"/>
  <c r="I18" i="3"/>
  <c r="D13" i="3"/>
  <c r="D16" i="3"/>
  <c r="D15" i="3"/>
  <c r="H14" i="3"/>
  <c r="G18" i="3"/>
  <c r="E18" i="3" s="1"/>
  <c r="D14" i="3"/>
  <c r="D18" i="3" l="1"/>
  <c r="L14" i="3"/>
  <c r="H18" i="3"/>
  <c r="N18" i="3"/>
  <c r="J18" i="3"/>
  <c r="F18" i="3"/>
  <c r="P14" i="3" l="1"/>
  <c r="P18" i="3" s="1"/>
  <c r="L18" i="3"/>
</calcChain>
</file>

<file path=xl/sharedStrings.xml><?xml version="1.0" encoding="utf-8"?>
<sst xmlns="http://schemas.openxmlformats.org/spreadsheetml/2006/main" count="230" uniqueCount="112">
  <si>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</si>
  <si>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</si>
  <si>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</si>
  <si>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</si>
  <si>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</si>
  <si>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</si>
  <si>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>Total</t>
  </si>
  <si>
    <t xml:space="preserve">Extenção (m) </t>
  </si>
  <si>
    <t>Meio-Fio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</si>
  <si>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</si>
  <si>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</si>
  <si>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</si>
  <si>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</si>
  <si>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</si>
  <si>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</si>
  <si>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</si>
  <si>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</si>
  <si>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</si>
  <si>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</si>
  <si>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</si>
  <si>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</si>
  <si>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SINALIZAÇÃO</t>
  </si>
  <si>
    <t>3.1</t>
  </si>
  <si>
    <t>3.1.1</t>
  </si>
  <si>
    <t>3.1.2</t>
  </si>
  <si>
    <t>Pavimentação (Pista)</t>
  </si>
  <si>
    <t>3.1.3</t>
  </si>
  <si>
    <t>SICRO</t>
  </si>
  <si>
    <t>Confecção de placa de sinalização tot. refletiva</t>
  </si>
  <si>
    <t>Confecção de suporte e travessa p/ placa de sinal.</t>
  </si>
  <si>
    <t>Limpeza mecanizada de terreno com remoção de camada vegetal</t>
  </si>
  <si>
    <t>Total:</t>
  </si>
  <si>
    <t>Regularização e compactação de subleito</t>
  </si>
  <si>
    <t>Quantidade</t>
  </si>
  <si>
    <t>Tipo</t>
  </si>
  <si>
    <t>(m)</t>
  </si>
  <si>
    <t>(und)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</si>
  <si>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</si>
  <si>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</si>
  <si>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</si>
  <si>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</si>
  <si>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</si>
  <si>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</si>
  <si>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</si>
  <si>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</si>
  <si>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</si>
  <si>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</si>
  <si>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</si>
  <si>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</si>
  <si>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</si>
  <si>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</si>
  <si>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</si>
  <si>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</si>
  <si>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</si>
  <si>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</si>
  <si>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</si>
  <si>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</si>
  <si>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</si>
  <si>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</si>
  <si>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</si>
  <si>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</si>
  <si>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</si>
  <si>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</si>
  <si>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</si>
  <si>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90 dias</t>
  </si>
  <si>
    <t>CRONOGRAMA FÍSICO FINANCEIRO</t>
  </si>
  <si>
    <t>COMPOSIÇÃO DE PREÇOS</t>
  </si>
  <si>
    <t>Descrição</t>
  </si>
  <si>
    <t>Calceteiro com encargos complementares</t>
  </si>
  <si>
    <t>Servente com encargos complementares</t>
  </si>
  <si>
    <t>COMPOSIÇÃO</t>
  </si>
  <si>
    <t>2.2</t>
  </si>
  <si>
    <t>Serviços topográficos para pavimentação</t>
  </si>
  <si>
    <t>Pav. em blocos sextavado, esp. 8cm, ass. sobre colchão de areia 7cm</t>
  </si>
  <si>
    <t>Referência:</t>
  </si>
  <si>
    <t>M2</t>
  </si>
  <si>
    <t>M3</t>
  </si>
  <si>
    <t>73859/001</t>
  </si>
  <si>
    <t>Meio-fio de concreto pre-moldado 12x30 cm</t>
  </si>
  <si>
    <t>Pavimentação em Lajota, E=8 cm</t>
  </si>
  <si>
    <t>H</t>
  </si>
  <si>
    <t>CHP</t>
  </si>
  <si>
    <t>CHI</t>
  </si>
  <si>
    <t>INSUMO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</si>
  <si>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</si>
  <si>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</si>
  <si>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</si>
  <si>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</si>
  <si>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Areia media - posto jazida/fornecedor (retirado na jazida, sem transporte)</t>
  </si>
  <si>
    <t>Bloquete/piso intertravado de concreto - modelo sextavado, 25 cm x 25 cm, e = 8 cm, resistencia de 35 mpa (nbr 9781), cor natural</t>
  </si>
  <si>
    <t>Pó de pedra (posto pedreira/fornecedor, sem frete)</t>
  </si>
  <si>
    <t>E0=PP a E19</t>
  </si>
  <si>
    <t xml:space="preserve">Área (m²) </t>
  </si>
  <si>
    <t>Juio Berri</t>
  </si>
  <si>
    <t>Rodeio 50</t>
  </si>
  <si>
    <t>Referência de Preço: (SINAPI - Setembro/2017) e (SICRO - Março/2017)</t>
  </si>
  <si>
    <t>4.1</t>
  </si>
  <si>
    <t>4.2</t>
  </si>
  <si>
    <t>Rua Julio Berri</t>
  </si>
  <si>
    <t>R-1</t>
  </si>
  <si>
    <t>Meio-fio de concreto pre-moldado 12x30 cm - (FCK 15MPA mín.)</t>
  </si>
  <si>
    <t>Pav. em blocos sextavado, esp. 8cm, ass. sobre colchão de areia 7cm - (FCK 35MPA mín.)</t>
  </si>
  <si>
    <t>Confecção de suporte e travessa p/ placa de sinal. (h=3,00m)</t>
  </si>
  <si>
    <t>3.2</t>
  </si>
  <si>
    <t>Passeio</t>
  </si>
  <si>
    <t>3.2.1</t>
  </si>
  <si>
    <t>Área (Retirada do Programa AutoCAD)</t>
  </si>
  <si>
    <t>3.2.2</t>
  </si>
  <si>
    <t>Pedra britada Nº0, ou pedrisco (4,8 a 9,5mm).</t>
  </si>
  <si>
    <t>(m³)</t>
  </si>
  <si>
    <t>1118 (área) x 0,03 (Espessura)</t>
  </si>
  <si>
    <t>Total 33,54m³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</si>
</sst>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#,##0_);[Red]\(&quot;R$&quot;#,##0\)"/>
    <numFmt numFmtId="168" formatCode="_(&quot;R$&quot;* #,##0.00_);_(&quot;R$&quot;* \(#,##0.00\);_(&quot;R$&quot;* &quot;-&quot;??_);_(@_)"/>
    <numFmt numFmtId="169" formatCode="&quot;Sim&quot;;&quot;Sim&quot;;&quot;Não&quot;"/>
    <numFmt numFmtId="170" formatCode="_-&quot;R$&quot;\ * #,##0.0000_-;\-&quot;R$&quot;\ * #,##0.0000_-;_-&quot;R$&quot;\ * &quot;-&quot;??_-;_-@_-"/>
    <numFmt numFmtId="171" formatCode="&quot;R$&quot;#,##0.00"/>
    <numFmt numFmtId="172" formatCode="[$R$-416]#,##0.00;[Red]\([$R$-416]#,##0.00\)"/>
    <numFmt numFmtId="173" formatCode="0.0000"/>
    <numFmt numFmtId="174" formatCode="[$R$-416]\ #,##0.00;[Red]\-[$R$-416]\ #,##0.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rgb="FFFF0000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44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68" fontId="19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44" fontId="1" fillId="0" borderId="1" xfId="0" applyNumberFormat="1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10" fontId="6" fillId="0" borderId="0" xfId="0" applyNumberFormat="1" applyFont="1"/>
    <xf numFmtId="4" fontId="11" fillId="0" borderId="0" xfId="0" applyNumberFormat="1" applyFont="1"/>
    <xf numFmtId="10" fontId="11" fillId="0" borderId="0" xfId="0" applyNumberFormat="1" applyFont="1"/>
    <xf numFmtId="10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/>
    <xf numFmtId="4" fontId="6" fillId="0" borderId="4" xfId="0" applyNumberFormat="1" applyFont="1" applyBorder="1"/>
    <xf numFmtId="4" fontId="6" fillId="0" borderId="3" xfId="0" applyNumberFormat="1" applyFont="1" applyBorder="1"/>
    <xf numFmtId="10" fontId="6" fillId="0" borderId="0" xfId="0" applyNumberFormat="1" applyFont="1" applyBorder="1"/>
    <xf numFmtId="4" fontId="6" fillId="0" borderId="0" xfId="0" applyNumberFormat="1" applyFont="1" applyBorder="1"/>
    <xf numFmtId="164" fontId="6" fillId="0" borderId="6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4" fontId="11" fillId="0" borderId="0" xfId="0" applyNumberFormat="1" applyFont="1" applyBorder="1" applyAlignment="1">
      <alignment horizontal="left"/>
    </xf>
    <xf numFmtId="4" fontId="1" fillId="0" borderId="0" xfId="0" applyNumberFormat="1" applyFont="1"/>
    <xf numFmtId="10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right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10" fontId="6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164" fontId="6" fillId="0" borderId="4" xfId="0" applyNumberFormat="1" applyFont="1" applyBorder="1"/>
    <xf numFmtId="10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vertical="center"/>
    </xf>
    <xf numFmtId="0" fontId="1" fillId="2" borderId="0" xfId="0" applyFont="1" applyFill="1"/>
    <xf numFmtId="10" fontId="13" fillId="2" borderId="5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10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1" xfId="0" applyFont="1" applyBorder="1"/>
    <xf numFmtId="44" fontId="1" fillId="0" borderId="1" xfId="1" applyFont="1" applyBorder="1"/>
    <xf numFmtId="0" fontId="15" fillId="0" borderId="0" xfId="0" applyFont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170" fontId="0" fillId="0" borderId="0" xfId="0" applyNumberFormat="1"/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2" fontId="1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1" fillId="4" borderId="0" xfId="0" applyFont="1" applyFill="1" applyAlignment="1">
      <alignment horizontal="right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1" fillId="0" borderId="1" xfId="0" applyFont="1" applyBorder="1" applyAlignment="1"/>
    <xf numFmtId="0" fontId="15" fillId="4" borderId="0" xfId="0" applyFont="1" applyFill="1" applyAlignment="1">
      <alignment horizontal="center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14" fontId="10" fillId="4" borderId="0" xfId="0" applyNumberFormat="1" applyFont="1" applyFill="1" applyBorder="1" applyAlignment="1">
      <alignment horizontal="left"/>
    </xf>
    <xf numFmtId="10" fontId="10" fillId="4" borderId="0" xfId="0" applyNumberFormat="1" applyFont="1" applyFill="1" applyBorder="1" applyAlignment="1">
      <alignment horizontal="left"/>
    </xf>
    <xf numFmtId="0" fontId="17" fillId="4" borderId="0" xfId="0" applyFont="1" applyFill="1"/>
    <xf numFmtId="0" fontId="1" fillId="4" borderId="0" xfId="0" applyFont="1" applyFill="1" applyAlignment="1"/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44" fontId="1" fillId="0" borderId="1" xfId="0" applyNumberFormat="1" applyFont="1" applyFill="1" applyBorder="1"/>
    <xf numFmtId="0" fontId="22" fillId="4" borderId="0" xfId="0" applyFont="1" applyFill="1"/>
    <xf numFmtId="0" fontId="22" fillId="0" borderId="0" xfId="0" applyFont="1"/>
    <xf numFmtId="164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vertical="center"/>
    </xf>
    <xf numFmtId="10" fontId="1" fillId="4" borderId="0" xfId="0" applyNumberFormat="1" applyFont="1" applyFill="1"/>
    <xf numFmtId="4" fontId="1" fillId="4" borderId="0" xfId="0" applyNumberFormat="1" applyFont="1" applyFill="1"/>
    <xf numFmtId="0" fontId="12" fillId="4" borderId="0" xfId="0" applyFont="1" applyFill="1" applyBorder="1" applyAlignment="1">
      <alignment horizontal="center"/>
    </xf>
    <xf numFmtId="0" fontId="11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0" fontId="11" fillId="4" borderId="0" xfId="0" applyFont="1" applyFill="1" applyBorder="1"/>
    <xf numFmtId="4" fontId="11" fillId="4" borderId="0" xfId="0" applyNumberFormat="1" applyFont="1" applyFill="1" applyBorder="1" applyAlignment="1">
      <alignment horizontal="left"/>
    </xf>
    <xf numFmtId="4" fontId="6" fillId="4" borderId="0" xfId="0" applyNumberFormat="1" applyFont="1" applyFill="1"/>
    <xf numFmtId="10" fontId="6" fillId="4" borderId="0" xfId="0" applyNumberFormat="1" applyFont="1" applyFill="1"/>
    <xf numFmtId="14" fontId="6" fillId="4" borderId="0" xfId="0" applyNumberFormat="1" applyFont="1" applyFill="1" applyBorder="1" applyAlignment="1">
      <alignment horizontal="left"/>
    </xf>
    <xf numFmtId="14" fontId="11" fillId="4" borderId="0" xfId="0" applyNumberFormat="1" applyFont="1" applyFill="1" applyBorder="1"/>
    <xf numFmtId="10" fontId="6" fillId="4" borderId="0" xfId="3" applyNumberFormat="1" applyFont="1" applyFill="1" applyBorder="1" applyAlignment="1">
      <alignment horizontal="left"/>
    </xf>
    <xf numFmtId="0" fontId="6" fillId="4" borderId="0" xfId="0" applyFont="1" applyFill="1" applyBorder="1"/>
    <xf numFmtId="0" fontId="11" fillId="4" borderId="7" xfId="0" applyFont="1" applyFill="1" applyBorder="1" applyAlignment="1"/>
    <xf numFmtId="164" fontId="6" fillId="4" borderId="0" xfId="0" applyNumberFormat="1" applyFont="1" applyFill="1" applyAlignment="1">
      <alignment horizontal="right"/>
    </xf>
    <xf numFmtId="10" fontId="6" fillId="4" borderId="0" xfId="0" applyNumberFormat="1" applyFont="1" applyFill="1" applyAlignment="1">
      <alignment vertical="center"/>
    </xf>
    <xf numFmtId="0" fontId="6" fillId="4" borderId="0" xfId="0" applyFont="1" applyFill="1" applyBorder="1" applyAlignment="1">
      <alignment horizontal="justify" vertical="center"/>
    </xf>
    <xf numFmtId="0" fontId="1" fillId="4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right" vertical="center"/>
    </xf>
    <xf numFmtId="171" fontId="6" fillId="4" borderId="1" xfId="0" applyNumberFormat="1" applyFont="1" applyFill="1" applyBorder="1" applyAlignment="1">
      <alignment vertical="center"/>
    </xf>
    <xf numFmtId="172" fontId="23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73" fontId="6" fillId="0" borderId="1" xfId="0" applyNumberFormat="1" applyFont="1" applyFill="1" applyBorder="1" applyAlignment="1">
      <alignment horizontal="center" vertical="center"/>
    </xf>
    <xf numFmtId="174" fontId="6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1" fillId="4" borderId="1" xfId="0" applyFont="1" applyFill="1" applyBorder="1"/>
    <xf numFmtId="2" fontId="11" fillId="4" borderId="1" xfId="0" applyNumberFormat="1" applyFont="1" applyFill="1" applyBorder="1"/>
    <xf numFmtId="171" fontId="24" fillId="4" borderId="1" xfId="0" applyNumberFormat="1" applyFont="1" applyFill="1" applyBorder="1"/>
    <xf numFmtId="172" fontId="6" fillId="4" borderId="1" xfId="0" applyNumberFormat="1" applyFont="1" applyFill="1" applyBorder="1" applyAlignment="1">
      <alignment horizontal="center"/>
    </xf>
    <xf numFmtId="0" fontId="16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horizontal="center"/>
    </xf>
    <xf numFmtId="0" fontId="16" fillId="0" borderId="0" xfId="0" applyFont="1"/>
    <xf numFmtId="0" fontId="25" fillId="0" borderId="0" xfId="0" applyFont="1"/>
    <xf numFmtId="0" fontId="1" fillId="4" borderId="15" xfId="0" applyFont="1" applyFill="1" applyBorder="1"/>
    <xf numFmtId="0" fontId="1" fillId="0" borderId="16" xfId="0" applyFont="1" applyBorder="1"/>
    <xf numFmtId="44" fontId="1" fillId="0" borderId="16" xfId="0" applyNumberFormat="1" applyFont="1" applyBorder="1"/>
    <xf numFmtId="44" fontId="4" fillId="0" borderId="16" xfId="0" applyNumberFormat="1" applyFont="1" applyBorder="1"/>
    <xf numFmtId="44" fontId="4" fillId="2" borderId="22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 wrapText="1"/>
    </xf>
    <xf numFmtId="10" fontId="14" fillId="2" borderId="5" xfId="0" applyNumberFormat="1" applyFont="1" applyFill="1" applyBorder="1" applyAlignment="1">
      <alignment horizontal="center" vertical="center" wrapText="1"/>
    </xf>
  </cellXfs>
  <cellStyles count="87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view="pageBreakPreview" topLeftCell="A22" zoomScale="90" zoomScaleNormal="100" zoomScaleSheetLayoutView="90" workbookViewId="0">
      <selection activeCell="G46" sqref="G46"/>
    </sheetView>
  </sheetViews>
  <sheetFormatPr defaultRowHeight="15" x14ac:dyDescent="0.25"/>
  <cols>
    <col min="1" max="1" width="7.42578125" style="4" customWidth="1"/>
    <col min="2" max="2" width="22.28515625" style="4" customWidth="1"/>
    <col min="3" max="3" width="18.42578125" style="4" customWidth="1"/>
    <col min="4" max="4" width="23" style="4" customWidth="1"/>
    <col min="5" max="5" width="14.28515625" style="4" customWidth="1"/>
    <col min="6" max="6" width="6.42578125" style="4" customWidth="1"/>
    <col min="7" max="7" width="13.140625" style="4" customWidth="1"/>
    <col min="8" max="8" width="7.140625" style="4" customWidth="1"/>
  </cols>
  <sheetData>
    <row r="1" spans="1:11" ht="15.75" x14ac:dyDescent="0.25">
      <c r="A1" s="160" t="s">
        <v>4</v>
      </c>
      <c r="B1" s="160"/>
      <c r="C1" s="160"/>
      <c r="D1" s="160"/>
      <c r="E1" s="160"/>
      <c r="F1" s="160"/>
      <c r="G1" s="160"/>
      <c r="H1" s="160"/>
    </row>
    <row r="2" spans="1:11" x14ac:dyDescent="0.25">
      <c r="A2" s="90"/>
      <c r="B2" s="90"/>
      <c r="C2" s="90"/>
      <c r="D2" s="90"/>
      <c r="E2" s="90"/>
      <c r="F2" s="90"/>
      <c r="G2" s="90"/>
      <c r="H2" s="90"/>
    </row>
    <row r="3" spans="1:11" x14ac:dyDescent="0.25">
      <c r="A3" s="159" t="s">
        <v>0</v>
      </c>
      <c r="B3" s="159"/>
      <c r="C3" s="159"/>
      <c r="D3" s="159"/>
      <c r="E3" s="159"/>
      <c r="F3" s="159"/>
      <c r="G3" s="159"/>
      <c r="H3" s="159"/>
    </row>
    <row r="4" spans="1:11" ht="41.25" customHeight="1" x14ac:dyDescent="0.25">
      <c r="A4" s="161" t="s">
        <v>5</v>
      </c>
      <c r="B4" s="162"/>
      <c r="C4" s="72" t="s">
        <v>1</v>
      </c>
      <c r="D4" s="72" t="s">
        <v>7</v>
      </c>
      <c r="E4" s="161" t="s">
        <v>92</v>
      </c>
      <c r="F4" s="162"/>
      <c r="G4" s="161" t="s">
        <v>8</v>
      </c>
      <c r="H4" s="162"/>
    </row>
    <row r="5" spans="1:11" x14ac:dyDescent="0.25">
      <c r="A5" s="165" t="s">
        <v>98</v>
      </c>
      <c r="B5" s="166"/>
      <c r="C5" s="158" t="s">
        <v>91</v>
      </c>
      <c r="D5" s="157">
        <v>380</v>
      </c>
      <c r="E5" s="163">
        <v>2386.3000000000002</v>
      </c>
      <c r="F5" s="164"/>
      <c r="G5" s="163">
        <v>783</v>
      </c>
      <c r="H5" s="164"/>
    </row>
    <row r="6" spans="1:11" x14ac:dyDescent="0.25">
      <c r="A6" s="129"/>
      <c r="B6" s="84"/>
      <c r="C6" s="84"/>
      <c r="D6" s="84"/>
      <c r="E6" s="85"/>
      <c r="F6" s="84"/>
      <c r="G6" s="84"/>
      <c r="H6" s="84"/>
    </row>
    <row r="7" spans="1:11" x14ac:dyDescent="0.25">
      <c r="A7" s="86">
        <v>1</v>
      </c>
      <c r="B7" s="87" t="s">
        <v>9</v>
      </c>
      <c r="C7" s="87"/>
      <c r="D7" s="84"/>
      <c r="E7" s="84"/>
      <c r="F7" s="84"/>
      <c r="G7" s="84"/>
      <c r="H7" s="84"/>
      <c r="J7" s="6"/>
    </row>
    <row r="8" spans="1:11" x14ac:dyDescent="0.25">
      <c r="A8" s="129" t="s">
        <v>10</v>
      </c>
      <c r="B8" s="84" t="s">
        <v>11</v>
      </c>
      <c r="C8" s="84"/>
      <c r="D8" s="84"/>
      <c r="E8" s="84"/>
      <c r="F8" s="88" t="s">
        <v>31</v>
      </c>
      <c r="G8" s="89">
        <v>2.5</v>
      </c>
      <c r="H8" s="84" t="s">
        <v>20</v>
      </c>
    </row>
    <row r="9" spans="1:11" x14ac:dyDescent="0.25">
      <c r="A9" s="129"/>
      <c r="B9" s="90" t="s">
        <v>17</v>
      </c>
      <c r="C9" s="90" t="s">
        <v>2</v>
      </c>
      <c r="D9" s="90" t="s">
        <v>19</v>
      </c>
      <c r="E9" s="90" t="s">
        <v>18</v>
      </c>
      <c r="F9" s="90" t="s">
        <v>3</v>
      </c>
      <c r="G9" s="84"/>
      <c r="H9" s="84"/>
    </row>
    <row r="10" spans="1:11" x14ac:dyDescent="0.25">
      <c r="A10" s="129"/>
      <c r="B10" s="90" t="s">
        <v>91</v>
      </c>
      <c r="C10" s="85">
        <v>0</v>
      </c>
      <c r="D10" s="85">
        <v>2</v>
      </c>
      <c r="E10" s="85">
        <v>1.25</v>
      </c>
      <c r="F10" s="85">
        <v>2.5</v>
      </c>
      <c r="G10" s="84"/>
      <c r="H10" s="84"/>
      <c r="J10" s="6"/>
      <c r="K10" s="6"/>
    </row>
    <row r="11" spans="1:11" x14ac:dyDescent="0.25">
      <c r="A11" s="129"/>
      <c r="B11" s="84"/>
      <c r="C11" s="84"/>
      <c r="D11" s="84"/>
      <c r="E11" s="84"/>
      <c r="F11" s="84"/>
      <c r="G11" s="84"/>
      <c r="H11" s="84"/>
    </row>
    <row r="12" spans="1:11" x14ac:dyDescent="0.25">
      <c r="A12" s="86">
        <v>2</v>
      </c>
      <c r="B12" s="87" t="s">
        <v>12</v>
      </c>
      <c r="C12" s="84"/>
      <c r="D12" s="84"/>
      <c r="E12" s="84"/>
      <c r="F12" s="84"/>
      <c r="G12" s="84"/>
      <c r="H12" s="84"/>
    </row>
    <row r="13" spans="1:11" x14ac:dyDescent="0.25">
      <c r="A13" s="129" t="s">
        <v>13</v>
      </c>
      <c r="B13" s="84" t="s">
        <v>72</v>
      </c>
      <c r="C13" s="84"/>
      <c r="D13" s="84"/>
      <c r="E13" s="84"/>
      <c r="F13" s="88" t="s">
        <v>31</v>
      </c>
      <c r="G13" s="89">
        <v>2386.3000000000002</v>
      </c>
      <c r="H13" s="84" t="s">
        <v>20</v>
      </c>
    </row>
    <row r="14" spans="1:11" x14ac:dyDescent="0.25">
      <c r="A14" s="129"/>
      <c r="B14" s="90" t="s">
        <v>17</v>
      </c>
      <c r="C14" s="90"/>
      <c r="D14" s="90"/>
      <c r="E14" s="90" t="s">
        <v>3</v>
      </c>
      <c r="F14" s="84"/>
      <c r="G14" s="84"/>
      <c r="H14" s="84"/>
    </row>
    <row r="15" spans="1:11" x14ac:dyDescent="0.25">
      <c r="A15" s="129"/>
      <c r="B15" s="90" t="s">
        <v>91</v>
      </c>
      <c r="C15" s="89"/>
      <c r="D15" s="89"/>
      <c r="E15" s="89">
        <v>2386.3000000000002</v>
      </c>
      <c r="F15" s="89"/>
      <c r="G15" s="84"/>
      <c r="H15" s="84"/>
    </row>
    <row r="16" spans="1:11" x14ac:dyDescent="0.25">
      <c r="A16" s="129"/>
      <c r="B16" s="90"/>
      <c r="C16" s="89"/>
      <c r="D16" s="91"/>
      <c r="E16" s="92"/>
      <c r="F16" s="89"/>
      <c r="G16" s="84"/>
      <c r="H16" s="84"/>
    </row>
    <row r="17" spans="1:8" x14ac:dyDescent="0.25">
      <c r="A17" s="86"/>
      <c r="B17" s="87"/>
      <c r="C17" s="84"/>
      <c r="D17" s="84"/>
      <c r="E17" s="84"/>
      <c r="F17" s="84"/>
      <c r="G17" s="84"/>
      <c r="H17" s="84"/>
    </row>
    <row r="18" spans="1:8" x14ac:dyDescent="0.25">
      <c r="A18" s="129" t="s">
        <v>71</v>
      </c>
      <c r="B18" s="84" t="s">
        <v>30</v>
      </c>
      <c r="C18" s="84"/>
      <c r="D18" s="84"/>
      <c r="E18" s="84"/>
      <c r="F18" s="88" t="s">
        <v>31</v>
      </c>
      <c r="G18" s="89">
        <v>2386.3000000000002</v>
      </c>
      <c r="H18" s="84" t="s">
        <v>20</v>
      </c>
    </row>
    <row r="19" spans="1:8" x14ac:dyDescent="0.25">
      <c r="A19" s="129"/>
      <c r="B19" s="90" t="s">
        <v>17</v>
      </c>
      <c r="C19" s="90"/>
      <c r="D19" s="90"/>
      <c r="E19" s="90" t="s">
        <v>3</v>
      </c>
      <c r="F19" s="84"/>
      <c r="G19" s="84"/>
      <c r="H19" s="84"/>
    </row>
    <row r="20" spans="1:8" x14ac:dyDescent="0.25">
      <c r="A20" s="129"/>
      <c r="B20" s="90" t="s">
        <v>91</v>
      </c>
      <c r="C20" s="89"/>
      <c r="D20" s="89"/>
      <c r="E20" s="89">
        <v>2386.3000000000002</v>
      </c>
      <c r="F20" s="89"/>
      <c r="G20" s="84"/>
      <c r="H20" s="84"/>
    </row>
    <row r="21" spans="1:8" x14ac:dyDescent="0.25">
      <c r="A21" s="129"/>
      <c r="B21" s="90"/>
      <c r="C21" s="89"/>
      <c r="D21" s="89"/>
      <c r="E21" s="89"/>
      <c r="F21" s="84"/>
      <c r="G21" s="84"/>
      <c r="H21" s="84"/>
    </row>
    <row r="22" spans="1:8" x14ac:dyDescent="0.25">
      <c r="A22" s="129"/>
      <c r="B22" s="90"/>
      <c r="C22" s="89"/>
      <c r="D22" s="89"/>
      <c r="E22" s="89"/>
      <c r="F22" s="84"/>
      <c r="G22" s="84"/>
      <c r="H22" s="84"/>
    </row>
    <row r="23" spans="1:8" x14ac:dyDescent="0.25">
      <c r="A23" s="86">
        <v>3</v>
      </c>
      <c r="B23" s="87" t="s">
        <v>16</v>
      </c>
      <c r="C23" s="84"/>
      <c r="D23" s="84"/>
      <c r="E23" s="84"/>
      <c r="F23" s="84"/>
      <c r="G23" s="84"/>
      <c r="H23" s="84"/>
    </row>
    <row r="24" spans="1:8" x14ac:dyDescent="0.25">
      <c r="A24" s="129" t="s">
        <v>22</v>
      </c>
      <c r="B24" s="84" t="s">
        <v>25</v>
      </c>
      <c r="C24" s="84"/>
      <c r="D24" s="84"/>
      <c r="E24" s="84"/>
      <c r="F24" s="84"/>
      <c r="G24" s="84"/>
      <c r="H24" s="84"/>
    </row>
    <row r="25" spans="1:8" x14ac:dyDescent="0.25">
      <c r="A25" s="129" t="s">
        <v>23</v>
      </c>
      <c r="B25" s="84" t="s">
        <v>32</v>
      </c>
      <c r="C25" s="84"/>
      <c r="D25" s="84"/>
      <c r="E25" s="84"/>
      <c r="F25" s="88" t="s">
        <v>31</v>
      </c>
      <c r="G25" s="89">
        <v>2386.3000000000002</v>
      </c>
      <c r="H25" s="84" t="s">
        <v>20</v>
      </c>
    </row>
    <row r="26" spans="1:8" x14ac:dyDescent="0.25">
      <c r="A26" s="129"/>
      <c r="B26" s="90" t="s">
        <v>17</v>
      </c>
      <c r="C26" s="90"/>
      <c r="D26" s="90"/>
      <c r="E26" s="90" t="s">
        <v>3</v>
      </c>
      <c r="F26" s="84"/>
      <c r="G26" s="84"/>
      <c r="H26" s="84"/>
    </row>
    <row r="27" spans="1:8" x14ac:dyDescent="0.25">
      <c r="A27" s="129"/>
      <c r="B27" s="90" t="s">
        <v>91</v>
      </c>
      <c r="C27" s="89"/>
      <c r="D27" s="89"/>
      <c r="E27" s="89">
        <v>2386.3000000000002</v>
      </c>
      <c r="F27" s="89"/>
      <c r="G27" s="84"/>
      <c r="H27" s="84"/>
    </row>
    <row r="28" spans="1:8" x14ac:dyDescent="0.25">
      <c r="A28" s="129"/>
      <c r="B28" s="90"/>
      <c r="C28" s="89"/>
      <c r="D28" s="89"/>
      <c r="E28" s="89"/>
      <c r="F28" s="84"/>
      <c r="G28" s="84"/>
      <c r="H28" s="84"/>
    </row>
    <row r="29" spans="1:8" x14ac:dyDescent="0.25">
      <c r="A29" s="129"/>
      <c r="B29" s="84"/>
      <c r="C29" s="84"/>
      <c r="D29" s="84"/>
      <c r="E29" s="84"/>
      <c r="F29" s="84"/>
      <c r="G29" s="84"/>
      <c r="H29" s="84"/>
    </row>
    <row r="30" spans="1:8" x14ac:dyDescent="0.25">
      <c r="A30" s="129" t="s">
        <v>24</v>
      </c>
      <c r="B30" s="84" t="s">
        <v>73</v>
      </c>
      <c r="C30" s="84"/>
      <c r="D30" s="84"/>
      <c r="E30" s="84"/>
      <c r="F30" s="88" t="s">
        <v>31</v>
      </c>
      <c r="G30" s="89">
        <v>2386.3000000000002</v>
      </c>
      <c r="H30" s="84" t="s">
        <v>20</v>
      </c>
    </row>
    <row r="31" spans="1:8" x14ac:dyDescent="0.25">
      <c r="A31" s="129"/>
      <c r="B31" s="90" t="s">
        <v>17</v>
      </c>
      <c r="C31" s="90"/>
      <c r="D31" s="90"/>
      <c r="E31" s="90" t="s">
        <v>3</v>
      </c>
      <c r="F31" s="84"/>
      <c r="G31" s="84"/>
      <c r="H31" s="84"/>
    </row>
    <row r="32" spans="1:8" x14ac:dyDescent="0.25">
      <c r="A32" s="129"/>
      <c r="B32" s="90" t="s">
        <v>91</v>
      </c>
      <c r="C32" s="89"/>
      <c r="D32" s="89"/>
      <c r="E32" s="89">
        <v>2386.3000000000002</v>
      </c>
      <c r="F32" s="89"/>
      <c r="G32" s="84"/>
      <c r="H32" s="84"/>
    </row>
    <row r="33" spans="1:8" x14ac:dyDescent="0.25">
      <c r="A33" s="129"/>
      <c r="B33" s="90"/>
      <c r="C33" s="89"/>
      <c r="D33" s="89"/>
      <c r="E33" s="89"/>
      <c r="F33" s="84"/>
      <c r="G33" s="84"/>
      <c r="H33" s="84"/>
    </row>
    <row r="34" spans="1:8" x14ac:dyDescent="0.25">
      <c r="A34" s="129"/>
      <c r="B34" s="90"/>
      <c r="C34" s="89"/>
      <c r="D34" s="91"/>
      <c r="E34" s="89"/>
      <c r="F34" s="84"/>
      <c r="G34" s="84"/>
      <c r="H34" s="84"/>
    </row>
    <row r="35" spans="1:8" x14ac:dyDescent="0.25">
      <c r="A35" s="129" t="s">
        <v>26</v>
      </c>
      <c r="B35" s="93" t="s">
        <v>78</v>
      </c>
      <c r="C35" s="84"/>
      <c r="D35" s="84"/>
      <c r="E35" s="84"/>
      <c r="F35" s="88" t="s">
        <v>31</v>
      </c>
      <c r="G35" s="89">
        <v>783</v>
      </c>
      <c r="H35" s="84" t="s">
        <v>35</v>
      </c>
    </row>
    <row r="36" spans="1:8" x14ac:dyDescent="0.25">
      <c r="A36" s="129"/>
      <c r="B36" s="90" t="s">
        <v>17</v>
      </c>
      <c r="C36" s="90" t="s">
        <v>2</v>
      </c>
      <c r="D36" s="90"/>
      <c r="E36" s="90"/>
      <c r="F36" s="84"/>
      <c r="G36" s="84"/>
      <c r="H36" s="84"/>
    </row>
    <row r="37" spans="1:8" x14ac:dyDescent="0.25">
      <c r="A37" s="129"/>
      <c r="B37" s="90" t="s">
        <v>91</v>
      </c>
      <c r="C37" s="89">
        <v>783</v>
      </c>
      <c r="D37" s="89"/>
      <c r="E37" s="89"/>
      <c r="F37" s="84"/>
      <c r="G37" s="84"/>
      <c r="H37" s="84"/>
    </row>
    <row r="38" spans="1:8" x14ac:dyDescent="0.25">
      <c r="A38" s="129"/>
      <c r="B38" s="90"/>
      <c r="C38" s="89"/>
      <c r="D38" s="89"/>
      <c r="E38" s="89"/>
      <c r="F38" s="84"/>
      <c r="G38" s="84"/>
      <c r="H38" s="84"/>
    </row>
    <row r="39" spans="1:8" x14ac:dyDescent="0.25">
      <c r="A39" s="129" t="s">
        <v>103</v>
      </c>
      <c r="B39" s="84" t="s">
        <v>104</v>
      </c>
      <c r="C39" s="84"/>
      <c r="D39" s="84"/>
      <c r="E39" s="84"/>
      <c r="F39" s="84"/>
      <c r="G39" s="84"/>
      <c r="H39" s="84"/>
    </row>
    <row r="40" spans="1:8" x14ac:dyDescent="0.25">
      <c r="A40" s="129" t="s">
        <v>105</v>
      </c>
      <c r="B40" s="84" t="s">
        <v>32</v>
      </c>
      <c r="C40" s="84"/>
      <c r="D40" s="84"/>
      <c r="E40" s="84"/>
      <c r="F40" s="88" t="s">
        <v>31</v>
      </c>
      <c r="G40" s="89">
        <v>1118</v>
      </c>
      <c r="H40" s="84" t="s">
        <v>20</v>
      </c>
    </row>
    <row r="41" spans="1:8" x14ac:dyDescent="0.25">
      <c r="A41" s="129"/>
      <c r="B41" s="90" t="s">
        <v>17</v>
      </c>
      <c r="C41" s="90"/>
      <c r="D41" s="90" t="s">
        <v>106</v>
      </c>
      <c r="E41" s="84"/>
      <c r="F41" s="84"/>
      <c r="G41" s="84"/>
      <c r="H41" s="84"/>
    </row>
    <row r="42" spans="1:8" x14ac:dyDescent="0.25">
      <c r="A42" s="129"/>
      <c r="B42" s="90" t="s">
        <v>91</v>
      </c>
      <c r="C42" s="89"/>
      <c r="D42" s="89">
        <v>1118</v>
      </c>
      <c r="E42" s="89"/>
      <c r="F42" s="84"/>
      <c r="G42" s="84"/>
      <c r="H42" s="84"/>
    </row>
    <row r="43" spans="1:8" x14ac:dyDescent="0.25">
      <c r="A43" s="129"/>
      <c r="B43" s="90"/>
      <c r="C43" s="89"/>
      <c r="D43" s="89"/>
      <c r="E43" s="89"/>
      <c r="F43" s="84"/>
      <c r="G43" s="84"/>
      <c r="H43" s="84"/>
    </row>
    <row r="44" spans="1:8" x14ac:dyDescent="0.25">
      <c r="A44" s="129"/>
      <c r="B44" s="84"/>
      <c r="C44" s="84"/>
      <c r="D44" s="84"/>
      <c r="E44" s="84"/>
      <c r="F44" s="84"/>
      <c r="G44" s="84"/>
      <c r="H44" s="84"/>
    </row>
    <row r="45" spans="1:8" x14ac:dyDescent="0.25">
      <c r="A45" s="129" t="s">
        <v>107</v>
      </c>
      <c r="B45" s="84" t="s">
        <v>108</v>
      </c>
      <c r="C45" s="84"/>
      <c r="D45" s="84"/>
      <c r="E45" s="84"/>
      <c r="F45" s="88" t="s">
        <v>31</v>
      </c>
      <c r="G45" s="89">
        <v>33.54</v>
      </c>
      <c r="H45" s="84" t="s">
        <v>109</v>
      </c>
    </row>
    <row r="46" spans="1:8" x14ac:dyDescent="0.25">
      <c r="A46" s="129"/>
      <c r="B46" s="90" t="s">
        <v>17</v>
      </c>
      <c r="C46" s="90"/>
      <c r="D46" s="90" t="s">
        <v>106</v>
      </c>
      <c r="E46" s="84"/>
      <c r="F46" s="84"/>
      <c r="G46" s="84"/>
      <c r="H46" s="84"/>
    </row>
    <row r="47" spans="1:8" x14ac:dyDescent="0.25">
      <c r="A47" s="129"/>
      <c r="B47" s="90" t="s">
        <v>91</v>
      </c>
      <c r="C47" s="89"/>
      <c r="D47" s="89" t="s">
        <v>110</v>
      </c>
      <c r="E47" s="89"/>
      <c r="F47" s="89"/>
      <c r="G47" s="84"/>
      <c r="H47" s="84"/>
    </row>
    <row r="48" spans="1:8" x14ac:dyDescent="0.25">
      <c r="A48" s="129"/>
      <c r="B48" s="90"/>
      <c r="C48" s="89"/>
      <c r="D48" s="89" t="s">
        <v>111</v>
      </c>
      <c r="E48" s="89"/>
      <c r="F48" s="84"/>
      <c r="G48" s="84"/>
      <c r="H48" s="84"/>
    </row>
    <row r="49" spans="1:8" x14ac:dyDescent="0.25">
      <c r="A49" s="129"/>
      <c r="B49" s="90"/>
      <c r="C49" s="89"/>
      <c r="D49" s="89"/>
      <c r="E49" s="89"/>
      <c r="F49" s="84"/>
      <c r="G49" s="84"/>
      <c r="H49" s="84"/>
    </row>
    <row r="50" spans="1:8" x14ac:dyDescent="0.25">
      <c r="A50" s="86">
        <v>4</v>
      </c>
      <c r="B50" s="87" t="s">
        <v>21</v>
      </c>
      <c r="C50" s="84"/>
      <c r="D50" s="84"/>
      <c r="E50" s="84"/>
      <c r="F50" s="84"/>
      <c r="G50" s="84"/>
      <c r="H50" s="84"/>
    </row>
    <row r="51" spans="1:8" x14ac:dyDescent="0.25">
      <c r="A51" s="129" t="s">
        <v>96</v>
      </c>
      <c r="B51" s="84" t="s">
        <v>28</v>
      </c>
      <c r="C51" s="84"/>
      <c r="D51" s="84"/>
      <c r="E51" s="84"/>
      <c r="F51" s="88" t="s">
        <v>31</v>
      </c>
      <c r="G51" s="89">
        <v>0.3</v>
      </c>
      <c r="H51" s="84" t="s">
        <v>20</v>
      </c>
    </row>
    <row r="52" spans="1:8" x14ac:dyDescent="0.25">
      <c r="A52" s="129"/>
      <c r="B52" s="90" t="s">
        <v>34</v>
      </c>
      <c r="C52" s="90" t="s">
        <v>33</v>
      </c>
      <c r="D52" s="90" t="s">
        <v>3</v>
      </c>
      <c r="E52" s="90" t="s">
        <v>6</v>
      </c>
      <c r="F52" s="84"/>
      <c r="G52" s="90"/>
      <c r="H52" s="89"/>
    </row>
    <row r="53" spans="1:8" x14ac:dyDescent="0.25">
      <c r="A53" s="129"/>
      <c r="B53" s="90" t="s">
        <v>99</v>
      </c>
      <c r="C53" s="89">
        <v>1</v>
      </c>
      <c r="D53" s="89">
        <v>0.3</v>
      </c>
      <c r="E53" s="89">
        <v>0.3</v>
      </c>
      <c r="F53" s="84"/>
      <c r="G53" s="90"/>
      <c r="H53" s="89"/>
    </row>
    <row r="54" spans="1:8" x14ac:dyDescent="0.25">
      <c r="A54" s="129"/>
      <c r="B54" s="84"/>
      <c r="C54" s="84"/>
      <c r="D54" s="91"/>
      <c r="E54" s="92"/>
      <c r="F54" s="84"/>
      <c r="G54" s="84"/>
      <c r="H54" s="84"/>
    </row>
    <row r="55" spans="1:8" x14ac:dyDescent="0.25">
      <c r="A55" s="129"/>
      <c r="B55" s="84"/>
      <c r="C55" s="84"/>
      <c r="D55" s="84"/>
      <c r="E55" s="84"/>
      <c r="F55" s="84"/>
      <c r="G55" s="84"/>
      <c r="H55" s="84"/>
    </row>
    <row r="56" spans="1:8" x14ac:dyDescent="0.25">
      <c r="A56" s="129" t="s">
        <v>97</v>
      </c>
      <c r="B56" s="84" t="s">
        <v>29</v>
      </c>
      <c r="C56" s="84"/>
      <c r="D56" s="84"/>
      <c r="E56" s="84"/>
      <c r="F56" s="88" t="s">
        <v>31</v>
      </c>
      <c r="G56" s="89">
        <v>1</v>
      </c>
      <c r="H56" s="84" t="s">
        <v>36</v>
      </c>
    </row>
    <row r="57" spans="1:8" x14ac:dyDescent="0.25">
      <c r="A57" s="129"/>
      <c r="B57" s="90" t="s">
        <v>17</v>
      </c>
      <c r="C57" s="90" t="s">
        <v>33</v>
      </c>
      <c r="D57" s="84"/>
      <c r="E57" s="84"/>
      <c r="F57" s="84"/>
      <c r="G57" s="84"/>
      <c r="H57" s="84"/>
    </row>
    <row r="58" spans="1:8" x14ac:dyDescent="0.25">
      <c r="A58" s="129"/>
      <c r="B58" s="90" t="s">
        <v>91</v>
      </c>
      <c r="C58" s="89">
        <v>1</v>
      </c>
      <c r="D58" s="84"/>
      <c r="E58" s="84"/>
      <c r="F58" s="84"/>
      <c r="G58" s="84"/>
      <c r="H58" s="84"/>
    </row>
    <row r="59" spans="1:8" x14ac:dyDescent="0.25">
      <c r="A59" s="83"/>
      <c r="B59" s="84"/>
      <c r="C59" s="84"/>
      <c r="D59" s="84"/>
      <c r="E59" s="84"/>
      <c r="F59" s="84"/>
      <c r="G59" s="84"/>
      <c r="H59" s="84"/>
    </row>
    <row r="60" spans="1:8" x14ac:dyDescent="0.25">
      <c r="A60" s="5"/>
    </row>
    <row r="61" spans="1:8" x14ac:dyDescent="0.25">
      <c r="A61" s="5"/>
    </row>
    <row r="62" spans="1:8" x14ac:dyDescent="0.25">
      <c r="A62" s="5"/>
    </row>
    <row r="63" spans="1:8" x14ac:dyDescent="0.25">
      <c r="A63" s="5"/>
    </row>
    <row r="64" spans="1:8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</sheetData>
  <mergeCells count="8">
    <mergeCell ref="A3:H3"/>
    <mergeCell ref="A1:H1"/>
    <mergeCell ref="A4:B4"/>
    <mergeCell ref="E4:F4"/>
    <mergeCell ref="E5:F5"/>
    <mergeCell ref="G4:H4"/>
    <mergeCell ref="G5:H5"/>
    <mergeCell ref="A5:B5"/>
  </mergeCell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BreakPreview" zoomScale="90" zoomScaleNormal="100" zoomScaleSheetLayoutView="90" workbookViewId="0">
      <selection activeCell="I25" sqref="I25"/>
    </sheetView>
  </sheetViews>
  <sheetFormatPr defaultRowHeight="15.75" x14ac:dyDescent="0.25"/>
  <cols>
    <col min="1" max="1" width="15.5703125" style="1" customWidth="1"/>
    <col min="2" max="2" width="13.140625" style="4" bestFit="1" customWidth="1"/>
    <col min="3" max="3" width="81" style="4" customWidth="1"/>
    <col min="4" max="4" width="12.85546875" style="76" bestFit="1" customWidth="1"/>
    <col min="5" max="5" width="9.5703125" style="4" bestFit="1" customWidth="1"/>
    <col min="6" max="6" width="12.42578125" style="1" bestFit="1" customWidth="1"/>
    <col min="7" max="7" width="13.85546875" style="150" bestFit="1" customWidth="1"/>
    <col min="8" max="8" width="12.7109375" style="151" bestFit="1" customWidth="1"/>
    <col min="9" max="9" width="17.5703125" style="109" bestFit="1" customWidth="1"/>
    <col min="10" max="10" width="19.28515625" hidden="1" customWidth="1"/>
    <col min="11" max="11" width="15.28515625" bestFit="1" customWidth="1"/>
  </cols>
  <sheetData>
    <row r="1" spans="1:10" x14ac:dyDescent="0.25">
      <c r="A1" s="90"/>
      <c r="B1" s="84"/>
      <c r="C1" s="84"/>
      <c r="D1" s="95"/>
      <c r="E1" s="84"/>
      <c r="F1" s="90"/>
      <c r="G1" s="147"/>
      <c r="H1" s="148"/>
      <c r="I1" s="108"/>
    </row>
    <row r="2" spans="1:10" x14ac:dyDescent="0.25">
      <c r="A2" s="160" t="s">
        <v>37</v>
      </c>
      <c r="B2" s="160"/>
      <c r="C2" s="160"/>
      <c r="D2" s="160"/>
      <c r="E2" s="160"/>
      <c r="F2" s="160"/>
      <c r="G2" s="160"/>
      <c r="H2" s="160"/>
      <c r="I2" s="160"/>
    </row>
    <row r="3" spans="1:10" x14ac:dyDescent="0.25">
      <c r="A3" s="96" t="s">
        <v>53</v>
      </c>
      <c r="B3" s="97" t="s">
        <v>52</v>
      </c>
      <c r="C3" s="98"/>
      <c r="D3" s="99"/>
      <c r="E3" s="98"/>
      <c r="F3" s="98"/>
      <c r="G3" s="149"/>
      <c r="H3" s="149"/>
      <c r="I3" s="98"/>
      <c r="J3">
        <v>1.2685</v>
      </c>
    </row>
    <row r="4" spans="1:10" x14ac:dyDescent="0.25">
      <c r="A4" s="96" t="s">
        <v>49</v>
      </c>
      <c r="B4" s="97" t="s">
        <v>93</v>
      </c>
      <c r="C4" s="98"/>
      <c r="D4" s="99"/>
      <c r="E4" s="98"/>
      <c r="F4" s="98"/>
      <c r="G4" s="149"/>
      <c r="H4" s="149"/>
      <c r="I4" s="98"/>
    </row>
    <row r="5" spans="1:10" x14ac:dyDescent="0.25">
      <c r="A5" s="96" t="s">
        <v>50</v>
      </c>
      <c r="B5" s="97" t="s">
        <v>94</v>
      </c>
      <c r="C5" s="98"/>
      <c r="D5" s="99"/>
      <c r="E5" s="98"/>
      <c r="F5" s="98"/>
      <c r="G5" s="149"/>
      <c r="H5" s="149"/>
      <c r="I5" s="98"/>
    </row>
    <row r="6" spans="1:10" x14ac:dyDescent="0.25">
      <c r="A6" s="96" t="s">
        <v>51</v>
      </c>
      <c r="B6" s="100">
        <v>43035</v>
      </c>
      <c r="C6" s="98"/>
      <c r="D6" s="99"/>
      <c r="E6" s="98"/>
      <c r="F6" s="98"/>
      <c r="G6" s="149"/>
      <c r="H6" s="149"/>
      <c r="I6" s="98"/>
    </row>
    <row r="7" spans="1:10" x14ac:dyDescent="0.25">
      <c r="A7" s="96" t="s">
        <v>54</v>
      </c>
      <c r="B7" s="101">
        <v>0.22</v>
      </c>
      <c r="C7" s="98"/>
      <c r="D7" s="99"/>
      <c r="E7" s="98"/>
      <c r="F7" s="98"/>
      <c r="G7" s="149"/>
      <c r="H7" s="149"/>
      <c r="I7" s="98"/>
    </row>
    <row r="8" spans="1:10" ht="16.5" thickBot="1" x14ac:dyDescent="0.3">
      <c r="A8" s="98"/>
      <c r="B8" s="98"/>
      <c r="C8" s="98"/>
      <c r="D8" s="99"/>
      <c r="E8" s="98"/>
      <c r="F8" s="98"/>
      <c r="G8" s="149"/>
      <c r="H8" s="149"/>
      <c r="I8" s="98"/>
    </row>
    <row r="9" spans="1:10" s="10" customFormat="1" ht="15" x14ac:dyDescent="0.25">
      <c r="A9" s="178" t="s">
        <v>38</v>
      </c>
      <c r="B9" s="168" t="s">
        <v>39</v>
      </c>
      <c r="C9" s="181" t="s">
        <v>42</v>
      </c>
      <c r="D9" s="182" t="s">
        <v>43</v>
      </c>
      <c r="E9" s="181" t="s">
        <v>44</v>
      </c>
      <c r="F9" s="168" t="s">
        <v>33</v>
      </c>
      <c r="G9" s="130" t="s">
        <v>47</v>
      </c>
      <c r="H9" s="130" t="s">
        <v>47</v>
      </c>
      <c r="I9" s="170" t="s">
        <v>48</v>
      </c>
    </row>
    <row r="10" spans="1:10" s="10" customFormat="1" ht="15" x14ac:dyDescent="0.25">
      <c r="A10" s="179"/>
      <c r="B10" s="180"/>
      <c r="C10" s="180"/>
      <c r="D10" s="183"/>
      <c r="E10" s="180"/>
      <c r="F10" s="169"/>
      <c r="G10" s="77" t="s">
        <v>40</v>
      </c>
      <c r="H10" s="77" t="s">
        <v>41</v>
      </c>
      <c r="I10" s="171"/>
    </row>
    <row r="11" spans="1:10" ht="15" x14ac:dyDescent="0.25">
      <c r="A11" s="104"/>
      <c r="B11" s="105"/>
      <c r="C11" s="105"/>
      <c r="D11" s="106"/>
      <c r="E11" s="105"/>
      <c r="F11" s="106"/>
      <c r="G11" s="105"/>
      <c r="H11" s="105"/>
      <c r="I11" s="152"/>
    </row>
    <row r="12" spans="1:10" ht="15" x14ac:dyDescent="0.25">
      <c r="A12" s="79"/>
      <c r="B12" s="11">
        <v>1</v>
      </c>
      <c r="C12" s="8" t="s">
        <v>9</v>
      </c>
      <c r="D12" s="7"/>
      <c r="E12" s="7"/>
      <c r="F12" s="3"/>
      <c r="G12" s="2"/>
      <c r="H12" s="2"/>
      <c r="I12" s="153"/>
    </row>
    <row r="13" spans="1:10" ht="15" x14ac:dyDescent="0.25">
      <c r="A13" s="79" t="s">
        <v>14</v>
      </c>
      <c r="B13" s="7" t="s">
        <v>10</v>
      </c>
      <c r="C13" s="2" t="s">
        <v>11</v>
      </c>
      <c r="D13" s="7" t="s">
        <v>15</v>
      </c>
      <c r="E13" s="7" t="s">
        <v>20</v>
      </c>
      <c r="F13" s="3">
        <v>2.5</v>
      </c>
      <c r="G13" s="9">
        <v>301.82</v>
      </c>
      <c r="H13" s="9">
        <v>368.22</v>
      </c>
      <c r="I13" s="154">
        <v>920.55</v>
      </c>
      <c r="J13" s="78"/>
    </row>
    <row r="14" spans="1:10" ht="15" x14ac:dyDescent="0.25">
      <c r="A14" s="79"/>
      <c r="B14" s="7"/>
      <c r="C14" s="172" t="s">
        <v>45</v>
      </c>
      <c r="D14" s="173"/>
      <c r="E14" s="173"/>
      <c r="F14" s="173"/>
      <c r="G14" s="173"/>
      <c r="H14" s="174"/>
      <c r="I14" s="155">
        <f>SUM(I13)</f>
        <v>920.55</v>
      </c>
      <c r="J14" s="78"/>
    </row>
    <row r="15" spans="1:10" ht="15" x14ac:dyDescent="0.25">
      <c r="A15" s="79"/>
      <c r="B15" s="7"/>
      <c r="C15" s="2"/>
      <c r="D15" s="7"/>
      <c r="E15" s="7"/>
      <c r="F15" s="3"/>
      <c r="G15" s="2"/>
      <c r="H15" s="9"/>
      <c r="I15" s="154"/>
      <c r="J15" s="78"/>
    </row>
    <row r="16" spans="1:10" ht="15" x14ac:dyDescent="0.25">
      <c r="A16" s="79"/>
      <c r="B16" s="11">
        <v>2</v>
      </c>
      <c r="C16" s="8" t="s">
        <v>12</v>
      </c>
      <c r="D16" s="7"/>
      <c r="E16" s="7"/>
      <c r="F16" s="3"/>
      <c r="G16" s="2"/>
      <c r="H16" s="9"/>
      <c r="I16" s="154"/>
      <c r="J16" s="78"/>
    </row>
    <row r="17" spans="1:12" ht="15" x14ac:dyDescent="0.25">
      <c r="A17" s="79">
        <v>78472</v>
      </c>
      <c r="B17" s="7" t="s">
        <v>13</v>
      </c>
      <c r="C17" s="2" t="s">
        <v>72</v>
      </c>
      <c r="D17" s="7" t="s">
        <v>15</v>
      </c>
      <c r="E17" s="7" t="s">
        <v>20</v>
      </c>
      <c r="F17" s="3">
        <v>2386.3000000000002</v>
      </c>
      <c r="G17" s="75">
        <v>0.34</v>
      </c>
      <c r="H17" s="9">
        <v>0.41</v>
      </c>
      <c r="I17" s="154">
        <v>978.38</v>
      </c>
      <c r="J17" s="78"/>
    </row>
    <row r="18" spans="1:12" ht="15" x14ac:dyDescent="0.25">
      <c r="A18" s="79" t="s">
        <v>77</v>
      </c>
      <c r="B18" s="7" t="s">
        <v>71</v>
      </c>
      <c r="C18" s="2" t="s">
        <v>30</v>
      </c>
      <c r="D18" s="7" t="s">
        <v>15</v>
      </c>
      <c r="E18" s="7" t="s">
        <v>20</v>
      </c>
      <c r="F18" s="3">
        <v>2386.3000000000002</v>
      </c>
      <c r="G18" s="9">
        <v>0.13</v>
      </c>
      <c r="H18" s="9">
        <v>0.16</v>
      </c>
      <c r="I18" s="154">
        <v>381.81</v>
      </c>
      <c r="J18" s="78"/>
    </row>
    <row r="19" spans="1:12" s="12" customFormat="1" ht="15" x14ac:dyDescent="0.25">
      <c r="A19" s="80"/>
      <c r="B19" s="11"/>
      <c r="C19" s="172" t="s">
        <v>45</v>
      </c>
      <c r="D19" s="173"/>
      <c r="E19" s="173"/>
      <c r="F19" s="173"/>
      <c r="G19" s="173"/>
      <c r="H19" s="174"/>
      <c r="I19" s="155">
        <f>SUM(I17:I18)</f>
        <v>1360.19</v>
      </c>
      <c r="J19" s="78"/>
      <c r="K19"/>
    </row>
    <row r="20" spans="1:12" ht="15" x14ac:dyDescent="0.25">
      <c r="A20" s="79"/>
      <c r="B20" s="7"/>
      <c r="C20" s="8"/>
      <c r="D20" s="7"/>
      <c r="E20" s="7"/>
      <c r="F20" s="3"/>
      <c r="G20" s="2"/>
      <c r="H20" s="9"/>
      <c r="I20" s="154"/>
      <c r="J20" s="78"/>
    </row>
    <row r="21" spans="1:12" ht="15" x14ac:dyDescent="0.25">
      <c r="A21" s="79"/>
      <c r="B21" s="11">
        <v>3</v>
      </c>
      <c r="C21" s="8" t="s">
        <v>16</v>
      </c>
      <c r="D21" s="7"/>
      <c r="E21" s="7"/>
      <c r="F21" s="3"/>
      <c r="G21" s="2"/>
      <c r="H21" s="9"/>
      <c r="I21" s="154"/>
      <c r="J21" s="78"/>
    </row>
    <row r="22" spans="1:12" ht="15" x14ac:dyDescent="0.25">
      <c r="A22" s="79"/>
      <c r="B22" s="7" t="s">
        <v>22</v>
      </c>
      <c r="C22" s="2" t="s">
        <v>25</v>
      </c>
      <c r="D22" s="7"/>
      <c r="E22" s="7"/>
      <c r="F22" s="3"/>
      <c r="G22" s="2"/>
      <c r="H22" s="9"/>
      <c r="I22" s="154"/>
      <c r="J22" s="78"/>
    </row>
    <row r="23" spans="1:12" ht="15" x14ac:dyDescent="0.25">
      <c r="A23" s="79">
        <v>72961</v>
      </c>
      <c r="B23" s="7" t="s">
        <v>23</v>
      </c>
      <c r="C23" s="2" t="s">
        <v>32</v>
      </c>
      <c r="D23" s="7" t="s">
        <v>15</v>
      </c>
      <c r="E23" s="7" t="s">
        <v>20</v>
      </c>
      <c r="F23" s="3">
        <v>2386.3000000000002</v>
      </c>
      <c r="G23" s="9">
        <v>1.26</v>
      </c>
      <c r="H23" s="9">
        <v>1.54</v>
      </c>
      <c r="I23" s="154">
        <v>3674.9</v>
      </c>
      <c r="J23" s="78"/>
    </row>
    <row r="24" spans="1:12" ht="15" x14ac:dyDescent="0.25">
      <c r="A24" s="79" t="s">
        <v>70</v>
      </c>
      <c r="B24" s="7" t="s">
        <v>24</v>
      </c>
      <c r="C24" s="2" t="s">
        <v>101</v>
      </c>
      <c r="D24" s="7" t="s">
        <v>15</v>
      </c>
      <c r="E24" s="7" t="s">
        <v>20</v>
      </c>
      <c r="F24" s="3">
        <v>2386.3000000000002</v>
      </c>
      <c r="G24" s="9">
        <f>Composições!G16</f>
        <v>50.62</v>
      </c>
      <c r="H24" s="9">
        <v>61.76</v>
      </c>
      <c r="I24" s="154">
        <v>147377.89000000001</v>
      </c>
      <c r="J24" s="78"/>
    </row>
    <row r="25" spans="1:12" ht="15" x14ac:dyDescent="0.25">
      <c r="A25" s="79">
        <v>2003381</v>
      </c>
      <c r="B25" s="7" t="s">
        <v>26</v>
      </c>
      <c r="C25" s="2" t="s">
        <v>100</v>
      </c>
      <c r="D25" s="7" t="s">
        <v>15</v>
      </c>
      <c r="E25" s="7" t="s">
        <v>35</v>
      </c>
      <c r="F25" s="3">
        <v>783</v>
      </c>
      <c r="G25" s="107">
        <v>37.590000000000003</v>
      </c>
      <c r="H25" s="9">
        <v>45.86</v>
      </c>
      <c r="I25" s="154">
        <v>35908.379999999997</v>
      </c>
      <c r="J25" s="78"/>
    </row>
    <row r="26" spans="1:12" ht="15" x14ac:dyDescent="0.25">
      <c r="A26" s="79"/>
      <c r="B26" s="7" t="s">
        <v>103</v>
      </c>
      <c r="C26" s="2" t="s">
        <v>104</v>
      </c>
      <c r="D26" s="7"/>
      <c r="E26" s="7"/>
      <c r="F26" s="3"/>
      <c r="G26" s="2"/>
      <c r="H26" s="9"/>
      <c r="I26" s="154"/>
      <c r="J26" s="78"/>
    </row>
    <row r="27" spans="1:12" ht="15" x14ac:dyDescent="0.25">
      <c r="A27" s="79">
        <v>72961</v>
      </c>
      <c r="B27" s="7" t="s">
        <v>105</v>
      </c>
      <c r="C27" s="2" t="s">
        <v>32</v>
      </c>
      <c r="D27" s="7" t="s">
        <v>15</v>
      </c>
      <c r="E27" s="7" t="s">
        <v>20</v>
      </c>
      <c r="F27" s="3">
        <v>1118</v>
      </c>
      <c r="G27" s="9">
        <v>1.26</v>
      </c>
      <c r="H27" s="9">
        <v>1.54</v>
      </c>
      <c r="I27" s="154">
        <v>1721.72</v>
      </c>
      <c r="J27" s="78"/>
    </row>
    <row r="28" spans="1:12" ht="15" x14ac:dyDescent="0.25">
      <c r="A28" s="79">
        <v>4720</v>
      </c>
      <c r="B28" s="7" t="s">
        <v>107</v>
      </c>
      <c r="C28" s="2" t="s">
        <v>108</v>
      </c>
      <c r="D28" s="7" t="s">
        <v>15</v>
      </c>
      <c r="E28" s="7" t="s">
        <v>109</v>
      </c>
      <c r="F28" s="3">
        <v>33.54</v>
      </c>
      <c r="G28" s="9">
        <v>73.42</v>
      </c>
      <c r="H28" s="9">
        <v>89.57</v>
      </c>
      <c r="I28" s="154">
        <v>3004.18</v>
      </c>
      <c r="J28" s="78"/>
    </row>
    <row r="29" spans="1:12" s="12" customFormat="1" ht="15" x14ac:dyDescent="0.25">
      <c r="A29" s="80"/>
      <c r="B29" s="11"/>
      <c r="C29" s="172" t="s">
        <v>45</v>
      </c>
      <c r="D29" s="173"/>
      <c r="E29" s="173"/>
      <c r="F29" s="173"/>
      <c r="G29" s="173"/>
      <c r="H29" s="174"/>
      <c r="I29" s="155">
        <f>SUM(I23:I28)</f>
        <v>191687.07</v>
      </c>
      <c r="J29" s="78"/>
      <c r="K29"/>
      <c r="L29"/>
    </row>
    <row r="30" spans="1:12" ht="15" x14ac:dyDescent="0.25">
      <c r="A30" s="79"/>
      <c r="B30" s="7"/>
      <c r="C30" s="2"/>
      <c r="D30" s="7"/>
      <c r="E30" s="7"/>
      <c r="F30" s="3"/>
      <c r="G30" s="2"/>
      <c r="H30" s="9"/>
      <c r="I30" s="154"/>
      <c r="J30" s="78"/>
      <c r="L30" s="12"/>
    </row>
    <row r="31" spans="1:12" ht="15" x14ac:dyDescent="0.25">
      <c r="A31" s="79"/>
      <c r="B31" s="11">
        <v>4</v>
      </c>
      <c r="C31" s="8" t="s">
        <v>21</v>
      </c>
      <c r="D31" s="7"/>
      <c r="E31" s="7"/>
      <c r="F31" s="3"/>
      <c r="G31" s="2"/>
      <c r="H31" s="9"/>
      <c r="I31" s="154"/>
      <c r="J31" s="78"/>
    </row>
    <row r="32" spans="1:12" ht="15" x14ac:dyDescent="0.25">
      <c r="A32" s="79">
        <v>5213417</v>
      </c>
      <c r="B32" s="7" t="s">
        <v>96</v>
      </c>
      <c r="C32" s="2" t="s">
        <v>28</v>
      </c>
      <c r="D32" s="7" t="s">
        <v>27</v>
      </c>
      <c r="E32" s="7" t="s">
        <v>20</v>
      </c>
      <c r="F32" s="3">
        <v>0.3</v>
      </c>
      <c r="G32" s="107">
        <v>260.14999999999998</v>
      </c>
      <c r="H32" s="9">
        <v>317.38</v>
      </c>
      <c r="I32" s="154">
        <v>95.21</v>
      </c>
      <c r="J32" s="78"/>
    </row>
    <row r="33" spans="1:12" ht="15" x14ac:dyDescent="0.25">
      <c r="A33" s="79">
        <v>5213855</v>
      </c>
      <c r="B33" s="7" t="s">
        <v>97</v>
      </c>
      <c r="C33" s="2" t="s">
        <v>102</v>
      </c>
      <c r="D33" s="7" t="s">
        <v>27</v>
      </c>
      <c r="E33" s="7" t="s">
        <v>36</v>
      </c>
      <c r="F33" s="3">
        <v>1</v>
      </c>
      <c r="G33" s="107">
        <v>199.74</v>
      </c>
      <c r="H33" s="9">
        <v>243.68</v>
      </c>
      <c r="I33" s="154">
        <v>243.68</v>
      </c>
      <c r="J33" s="78"/>
    </row>
    <row r="34" spans="1:12" s="12" customFormat="1" ht="15" x14ac:dyDescent="0.25">
      <c r="A34" s="80"/>
      <c r="B34" s="11"/>
      <c r="C34" s="172" t="s">
        <v>45</v>
      </c>
      <c r="D34" s="173"/>
      <c r="E34" s="173"/>
      <c r="F34" s="173"/>
      <c r="G34" s="173"/>
      <c r="H34" s="174"/>
      <c r="I34" s="155">
        <f>SUM(I32:I33)</f>
        <v>338.89</v>
      </c>
      <c r="J34" s="78"/>
      <c r="K34"/>
    </row>
    <row r="35" spans="1:12" s="71" customFormat="1" thickBot="1" x14ac:dyDescent="0.3">
      <c r="A35" s="81"/>
      <c r="B35" s="82"/>
      <c r="C35" s="175" t="s">
        <v>46</v>
      </c>
      <c r="D35" s="176"/>
      <c r="E35" s="176"/>
      <c r="F35" s="176"/>
      <c r="G35" s="176"/>
      <c r="H35" s="177"/>
      <c r="I35" s="156">
        <f>SUM(I34,I29,I19,I14)</f>
        <v>194306.7</v>
      </c>
      <c r="J35" s="78"/>
      <c r="K35"/>
      <c r="L35"/>
    </row>
    <row r="36" spans="1:12" ht="15" x14ac:dyDescent="0.25">
      <c r="A36" s="167" t="s">
        <v>95</v>
      </c>
      <c r="B36" s="167"/>
      <c r="C36" s="167"/>
      <c r="D36" s="167"/>
      <c r="E36" s="167"/>
      <c r="F36" s="167"/>
      <c r="G36" s="167"/>
      <c r="H36" s="167"/>
      <c r="I36" s="167"/>
    </row>
    <row r="37" spans="1:12" x14ac:dyDescent="0.25">
      <c r="A37" s="90"/>
      <c r="B37" s="84"/>
      <c r="C37" s="84"/>
      <c r="D37" s="95"/>
      <c r="E37" s="84"/>
      <c r="F37" s="90"/>
      <c r="G37" s="147"/>
      <c r="H37" s="148"/>
      <c r="I37" s="108"/>
    </row>
    <row r="38" spans="1:12" x14ac:dyDescent="0.25">
      <c r="A38" s="90"/>
      <c r="B38" s="84"/>
      <c r="C38" s="84"/>
      <c r="D38" s="95"/>
      <c r="E38" s="84"/>
      <c r="F38" s="90"/>
      <c r="G38" s="147"/>
      <c r="H38" s="148"/>
      <c r="I38" s="108"/>
    </row>
    <row r="39" spans="1:12" x14ac:dyDescent="0.25">
      <c r="A39" s="90"/>
      <c r="B39" s="84"/>
      <c r="C39" s="84"/>
      <c r="D39" s="95"/>
      <c r="E39" s="84"/>
      <c r="F39" s="90"/>
      <c r="G39" s="147"/>
      <c r="H39" s="148"/>
      <c r="I39" s="108"/>
    </row>
    <row r="40" spans="1:12" x14ac:dyDescent="0.25">
      <c r="A40" s="90"/>
      <c r="B40" s="84"/>
      <c r="C40" s="84"/>
      <c r="D40" s="95"/>
      <c r="E40" s="84"/>
      <c r="F40" s="90"/>
      <c r="G40" s="147"/>
      <c r="H40" s="148"/>
      <c r="I40" s="108"/>
    </row>
    <row r="41" spans="1:12" x14ac:dyDescent="0.25">
      <c r="A41" s="90"/>
      <c r="B41" s="84"/>
      <c r="C41" s="84"/>
      <c r="D41" s="95"/>
      <c r="E41" s="84"/>
      <c r="F41" s="90"/>
      <c r="G41" s="147"/>
      <c r="H41" s="148"/>
      <c r="I41" s="108"/>
    </row>
    <row r="42" spans="1:12" x14ac:dyDescent="0.25">
      <c r="A42" s="90"/>
      <c r="B42" s="84"/>
      <c r="C42" s="84"/>
      <c r="D42" s="95"/>
      <c r="E42" s="84"/>
      <c r="F42" s="90"/>
      <c r="G42" s="147"/>
      <c r="H42" s="148"/>
      <c r="I42" s="108"/>
    </row>
    <row r="43" spans="1:12" x14ac:dyDescent="0.25">
      <c r="A43" s="90"/>
      <c r="B43" s="84"/>
      <c r="C43" s="84"/>
      <c r="D43" s="95"/>
      <c r="E43" s="84"/>
      <c r="F43" s="90"/>
      <c r="G43" s="147"/>
      <c r="H43" s="148"/>
      <c r="I43" s="108"/>
    </row>
  </sheetData>
  <mergeCells count="14">
    <mergeCell ref="A36:I36"/>
    <mergeCell ref="F9:F10"/>
    <mergeCell ref="I9:I10"/>
    <mergeCell ref="A2:I2"/>
    <mergeCell ref="C34:H34"/>
    <mergeCell ref="C35:H35"/>
    <mergeCell ref="C19:H19"/>
    <mergeCell ref="C14:H14"/>
    <mergeCell ref="A9:A10"/>
    <mergeCell ref="B9:B10"/>
    <mergeCell ref="C9:C10"/>
    <mergeCell ref="D9:D10"/>
    <mergeCell ref="E9:E10"/>
    <mergeCell ref="C29:H29"/>
  </mergeCells>
  <pageMargins left="0.78740157480314965" right="0.78740157480314965" top="0.98425196850393704" bottom="0" header="0.31496062992125984" footer="0"/>
  <pageSetup paperSize="9" scale="68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Normal="100" zoomScaleSheetLayoutView="100" workbookViewId="0">
      <selection activeCell="B13" sqref="B13"/>
    </sheetView>
  </sheetViews>
  <sheetFormatPr defaultRowHeight="12.75" x14ac:dyDescent="0.2"/>
  <cols>
    <col min="1" max="1" width="12.42578125" style="73" bestFit="1" customWidth="1"/>
    <col min="2" max="2" width="10.140625" style="73" customWidth="1"/>
    <col min="3" max="3" width="46.7109375" style="73" customWidth="1"/>
    <col min="4" max="4" width="9.140625" style="73"/>
    <col min="5" max="5" width="11.5703125" style="73" bestFit="1" customWidth="1"/>
    <col min="6" max="6" width="13.140625" style="73" bestFit="1" customWidth="1"/>
    <col min="7" max="7" width="10" style="73" bestFit="1" customWidth="1"/>
    <col min="8" max="16384" width="9.140625" style="73"/>
  </cols>
  <sheetData>
    <row r="1" spans="1:7" x14ac:dyDescent="0.2">
      <c r="A1" s="102"/>
      <c r="B1" s="102"/>
      <c r="C1" s="102"/>
      <c r="D1" s="102"/>
      <c r="E1" s="102"/>
      <c r="F1" s="102"/>
      <c r="G1" s="102"/>
    </row>
    <row r="2" spans="1:7" ht="15" x14ac:dyDescent="0.2">
      <c r="A2" s="160" t="s">
        <v>66</v>
      </c>
      <c r="B2" s="160"/>
      <c r="C2" s="160"/>
      <c r="D2" s="160"/>
      <c r="E2" s="160"/>
      <c r="F2" s="160"/>
      <c r="G2" s="160"/>
    </row>
    <row r="3" spans="1:7" ht="15" x14ac:dyDescent="0.2">
      <c r="A3" s="98"/>
      <c r="B3" s="98"/>
      <c r="C3" s="98"/>
      <c r="D3" s="98"/>
      <c r="E3" s="98"/>
      <c r="F3" s="98"/>
      <c r="G3" s="98"/>
    </row>
    <row r="4" spans="1:7" x14ac:dyDescent="0.2">
      <c r="A4" s="90" t="str">
        <f>Orçamento!B24</f>
        <v>3.1.2</v>
      </c>
      <c r="B4" s="103" t="s">
        <v>79</v>
      </c>
      <c r="C4" s="103"/>
      <c r="D4" s="103"/>
      <c r="E4" s="103"/>
      <c r="F4" s="103"/>
      <c r="G4" s="103"/>
    </row>
    <row r="5" spans="1:7" x14ac:dyDescent="0.2">
      <c r="A5" s="131" t="s">
        <v>34</v>
      </c>
      <c r="B5" s="131" t="s">
        <v>38</v>
      </c>
      <c r="C5" s="132" t="s">
        <v>67</v>
      </c>
      <c r="D5" s="131" t="s">
        <v>44</v>
      </c>
      <c r="E5" s="132" t="s">
        <v>33</v>
      </c>
      <c r="F5" s="131" t="s">
        <v>47</v>
      </c>
      <c r="G5" s="131" t="s">
        <v>48</v>
      </c>
    </row>
    <row r="6" spans="1:7" x14ac:dyDescent="0.2">
      <c r="A6" s="133"/>
      <c r="B6" s="133"/>
      <c r="C6" s="131"/>
      <c r="D6" s="131"/>
      <c r="E6" s="134"/>
      <c r="F6" s="135"/>
      <c r="G6" s="136"/>
    </row>
    <row r="7" spans="1:7" x14ac:dyDescent="0.2">
      <c r="A7" s="133" t="s">
        <v>15</v>
      </c>
      <c r="B7" s="137">
        <v>88260</v>
      </c>
      <c r="C7" s="138" t="s">
        <v>68</v>
      </c>
      <c r="D7" s="139" t="s">
        <v>80</v>
      </c>
      <c r="E7" s="140">
        <v>0.18529999999999999</v>
      </c>
      <c r="F7" s="135">
        <v>22.21</v>
      </c>
      <c r="G7" s="141">
        <f>ROUND(F7*E7,2)</f>
        <v>4.12</v>
      </c>
    </row>
    <row r="8" spans="1:7" x14ac:dyDescent="0.2">
      <c r="A8" s="133" t="s">
        <v>15</v>
      </c>
      <c r="B8" s="137">
        <v>88316</v>
      </c>
      <c r="C8" s="138" t="s">
        <v>69</v>
      </c>
      <c r="D8" s="139" t="s">
        <v>80</v>
      </c>
      <c r="E8" s="140">
        <v>0.18529999999999999</v>
      </c>
      <c r="F8" s="135">
        <v>16.25</v>
      </c>
      <c r="G8" s="141">
        <f t="shared" ref="G8:G15" si="0">ROUND(F8*E8,2)</f>
        <v>3.01</v>
      </c>
    </row>
    <row r="9" spans="1:7" ht="38.25" x14ac:dyDescent="0.2">
      <c r="A9" s="133" t="s">
        <v>15</v>
      </c>
      <c r="B9" s="137">
        <v>91277</v>
      </c>
      <c r="C9" s="138" t="s">
        <v>84</v>
      </c>
      <c r="D9" s="139" t="s">
        <v>81</v>
      </c>
      <c r="E9" s="140">
        <v>5.4999999999999997E-3</v>
      </c>
      <c r="F9" s="135">
        <v>4.12</v>
      </c>
      <c r="G9" s="141">
        <f t="shared" si="0"/>
        <v>0.02</v>
      </c>
    </row>
    <row r="10" spans="1:7" ht="38.25" x14ac:dyDescent="0.2">
      <c r="A10" s="133" t="s">
        <v>15</v>
      </c>
      <c r="B10" s="137">
        <v>91278</v>
      </c>
      <c r="C10" s="138" t="s">
        <v>85</v>
      </c>
      <c r="D10" s="139" t="s">
        <v>82</v>
      </c>
      <c r="E10" s="140">
        <v>8.72E-2</v>
      </c>
      <c r="F10" s="135">
        <v>0.55000000000000004</v>
      </c>
      <c r="G10" s="141">
        <f t="shared" si="0"/>
        <v>0.05</v>
      </c>
    </row>
    <row r="11" spans="1:7" ht="51" x14ac:dyDescent="0.2">
      <c r="A11" s="133" t="s">
        <v>15</v>
      </c>
      <c r="B11" s="137">
        <v>91283</v>
      </c>
      <c r="C11" s="138" t="s">
        <v>86</v>
      </c>
      <c r="D11" s="139" t="s">
        <v>81</v>
      </c>
      <c r="E11" s="140">
        <v>1.35E-2</v>
      </c>
      <c r="F11" s="135">
        <v>8.74</v>
      </c>
      <c r="G11" s="141">
        <f t="shared" si="0"/>
        <v>0.12</v>
      </c>
    </row>
    <row r="12" spans="1:7" ht="51" x14ac:dyDescent="0.2">
      <c r="A12" s="133" t="s">
        <v>15</v>
      </c>
      <c r="B12" s="137">
        <v>91285</v>
      </c>
      <c r="C12" s="138" t="s">
        <v>87</v>
      </c>
      <c r="D12" s="139" t="s">
        <v>82</v>
      </c>
      <c r="E12" s="140">
        <v>7.9200000000000007E-2</v>
      </c>
      <c r="F12" s="135">
        <v>0.74</v>
      </c>
      <c r="G12" s="141">
        <f t="shared" si="0"/>
        <v>0.06</v>
      </c>
    </row>
    <row r="13" spans="1:7" ht="25.5" x14ac:dyDescent="0.2">
      <c r="A13" s="133" t="s">
        <v>83</v>
      </c>
      <c r="B13" s="137">
        <v>370</v>
      </c>
      <c r="C13" s="138" t="s">
        <v>88</v>
      </c>
      <c r="D13" s="139" t="s">
        <v>76</v>
      </c>
      <c r="E13" s="140">
        <v>7.0000000000000007E-2</v>
      </c>
      <c r="F13" s="135">
        <v>55</v>
      </c>
      <c r="G13" s="141">
        <f t="shared" si="0"/>
        <v>3.85</v>
      </c>
    </row>
    <row r="14" spans="1:7" ht="38.25" x14ac:dyDescent="0.2">
      <c r="A14" s="133" t="s">
        <v>83</v>
      </c>
      <c r="B14" s="137">
        <v>712</v>
      </c>
      <c r="C14" s="138" t="s">
        <v>89</v>
      </c>
      <c r="D14" s="139" t="s">
        <v>75</v>
      </c>
      <c r="E14" s="140">
        <v>1.0242</v>
      </c>
      <c r="F14" s="135">
        <v>38.25</v>
      </c>
      <c r="G14" s="141">
        <f t="shared" si="0"/>
        <v>39.18</v>
      </c>
    </row>
    <row r="15" spans="1:7" x14ac:dyDescent="0.2">
      <c r="A15" s="133" t="s">
        <v>83</v>
      </c>
      <c r="B15" s="137">
        <v>4741</v>
      </c>
      <c r="C15" s="138" t="s">
        <v>90</v>
      </c>
      <c r="D15" s="139" t="s">
        <v>76</v>
      </c>
      <c r="E15" s="140">
        <v>3.8999999999999998E-3</v>
      </c>
      <c r="F15" s="135">
        <v>54.89</v>
      </c>
      <c r="G15" s="141">
        <f t="shared" si="0"/>
        <v>0.21</v>
      </c>
    </row>
    <row r="16" spans="1:7" x14ac:dyDescent="0.2">
      <c r="A16" s="142"/>
      <c r="B16" s="142"/>
      <c r="C16" s="143" t="s">
        <v>46</v>
      </c>
      <c r="D16" s="143"/>
      <c r="E16" s="144"/>
      <c r="F16" s="145"/>
      <c r="G16" s="146">
        <f>SUM(G7:G15)</f>
        <v>50.62</v>
      </c>
    </row>
    <row r="17" spans="1:7" x14ac:dyDescent="0.2">
      <c r="A17" s="7" t="s">
        <v>74</v>
      </c>
      <c r="B17" s="94">
        <v>92394</v>
      </c>
      <c r="C17" s="94"/>
      <c r="D17" s="74"/>
      <c r="E17" s="74"/>
      <c r="F17" s="74"/>
      <c r="G17" s="74"/>
    </row>
  </sheetData>
  <mergeCells count="1">
    <mergeCell ref="A2:G2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view="pageBreakPreview" zoomScaleNormal="100" zoomScaleSheetLayoutView="100" workbookViewId="0">
      <selection activeCell="C16" sqref="C16"/>
    </sheetView>
  </sheetViews>
  <sheetFormatPr defaultRowHeight="12.75" x14ac:dyDescent="0.2"/>
  <cols>
    <col min="1" max="1" width="5.7109375" style="4" customWidth="1"/>
    <col min="2" max="2" width="24.42578125" style="4" customWidth="1"/>
    <col min="3" max="3" width="18" style="37" bestFit="1" customWidth="1"/>
    <col min="4" max="4" width="11.7109375" style="38" customWidth="1"/>
    <col min="5" max="5" width="8.28515625" style="39" bestFit="1" customWidth="1"/>
    <col min="6" max="6" width="10.5703125" style="39" bestFit="1" customWidth="1"/>
    <col min="7" max="8" width="14.42578125" style="34" bestFit="1" customWidth="1"/>
    <col min="9" max="9" width="8.28515625" style="39" bestFit="1" customWidth="1"/>
    <col min="10" max="10" width="10.5703125" style="39" bestFit="1" customWidth="1"/>
    <col min="11" max="11" width="13.28515625" style="34" bestFit="1" customWidth="1"/>
    <col min="12" max="12" width="14.42578125" style="34" bestFit="1" customWidth="1"/>
    <col min="13" max="13" width="8.28515625" style="39" bestFit="1" customWidth="1"/>
    <col min="14" max="14" width="9.5703125" style="39" bestFit="1" customWidth="1"/>
    <col min="15" max="15" width="13.28515625" style="34" bestFit="1" customWidth="1"/>
    <col min="16" max="16" width="14.42578125" style="34" bestFit="1" customWidth="1"/>
    <col min="17" max="17" width="9.42578125" style="39" customWidth="1"/>
    <col min="18" max="18" width="10.28515625" style="39" customWidth="1"/>
    <col min="19" max="19" width="14.7109375" style="34" customWidth="1"/>
    <col min="20" max="20" width="17.140625" style="34" customWidth="1"/>
    <col min="21" max="21" width="9.85546875" style="39" customWidth="1"/>
    <col min="22" max="22" width="10.140625" style="39" customWidth="1"/>
    <col min="23" max="23" width="15.42578125" style="34" customWidth="1"/>
    <col min="24" max="24" width="18.140625" style="34" customWidth="1"/>
    <col min="25" max="256" width="9.140625" style="4"/>
    <col min="257" max="257" width="5.7109375" style="4" customWidth="1"/>
    <col min="258" max="258" width="98.7109375" style="4" customWidth="1"/>
    <col min="259" max="259" width="16.85546875" style="4" customWidth="1"/>
    <col min="260" max="260" width="11.7109375" style="4" customWidth="1"/>
    <col min="261" max="261" width="9.85546875" style="4" customWidth="1"/>
    <col min="262" max="262" width="10.7109375" style="4" customWidth="1"/>
    <col min="263" max="264" width="14.140625" style="4" customWidth="1"/>
    <col min="265" max="265" width="9.42578125" style="4" customWidth="1"/>
    <col min="266" max="266" width="10.28515625" style="4" customWidth="1"/>
    <col min="267" max="268" width="14.7109375" style="4" customWidth="1"/>
    <col min="269" max="269" width="10.7109375" style="4" customWidth="1"/>
    <col min="270" max="270" width="10.140625" style="4" customWidth="1"/>
    <col min="271" max="271" width="15.28515625" style="4" customWidth="1"/>
    <col min="272" max="272" width="14.7109375" style="4" customWidth="1"/>
    <col min="273" max="273" width="9.42578125" style="4" customWidth="1"/>
    <col min="274" max="274" width="10.28515625" style="4" customWidth="1"/>
    <col min="275" max="275" width="14.7109375" style="4" customWidth="1"/>
    <col min="276" max="276" width="17.140625" style="4" customWidth="1"/>
    <col min="277" max="277" width="9.85546875" style="4" customWidth="1"/>
    <col min="278" max="278" width="10.140625" style="4" customWidth="1"/>
    <col min="279" max="279" width="15.42578125" style="4" customWidth="1"/>
    <col min="280" max="280" width="18.140625" style="4" customWidth="1"/>
    <col min="281" max="512" width="9.140625" style="4"/>
    <col min="513" max="513" width="5.7109375" style="4" customWidth="1"/>
    <col min="514" max="514" width="98.7109375" style="4" customWidth="1"/>
    <col min="515" max="515" width="16.85546875" style="4" customWidth="1"/>
    <col min="516" max="516" width="11.7109375" style="4" customWidth="1"/>
    <col min="517" max="517" width="9.85546875" style="4" customWidth="1"/>
    <col min="518" max="518" width="10.7109375" style="4" customWidth="1"/>
    <col min="519" max="520" width="14.140625" style="4" customWidth="1"/>
    <col min="521" max="521" width="9.42578125" style="4" customWidth="1"/>
    <col min="522" max="522" width="10.28515625" style="4" customWidth="1"/>
    <col min="523" max="524" width="14.7109375" style="4" customWidth="1"/>
    <col min="525" max="525" width="10.7109375" style="4" customWidth="1"/>
    <col min="526" max="526" width="10.140625" style="4" customWidth="1"/>
    <col min="527" max="527" width="15.28515625" style="4" customWidth="1"/>
    <col min="528" max="528" width="14.7109375" style="4" customWidth="1"/>
    <col min="529" max="529" width="9.42578125" style="4" customWidth="1"/>
    <col min="530" max="530" width="10.28515625" style="4" customWidth="1"/>
    <col min="531" max="531" width="14.7109375" style="4" customWidth="1"/>
    <col min="532" max="532" width="17.140625" style="4" customWidth="1"/>
    <col min="533" max="533" width="9.85546875" style="4" customWidth="1"/>
    <col min="534" max="534" width="10.140625" style="4" customWidth="1"/>
    <col min="535" max="535" width="15.42578125" style="4" customWidth="1"/>
    <col min="536" max="536" width="18.140625" style="4" customWidth="1"/>
    <col min="537" max="768" width="9.140625" style="4"/>
    <col min="769" max="769" width="5.7109375" style="4" customWidth="1"/>
    <col min="770" max="770" width="98.7109375" style="4" customWidth="1"/>
    <col min="771" max="771" width="16.85546875" style="4" customWidth="1"/>
    <col min="772" max="772" width="11.7109375" style="4" customWidth="1"/>
    <col min="773" max="773" width="9.85546875" style="4" customWidth="1"/>
    <col min="774" max="774" width="10.7109375" style="4" customWidth="1"/>
    <col min="775" max="776" width="14.140625" style="4" customWidth="1"/>
    <col min="777" max="777" width="9.42578125" style="4" customWidth="1"/>
    <col min="778" max="778" width="10.28515625" style="4" customWidth="1"/>
    <col min="779" max="780" width="14.7109375" style="4" customWidth="1"/>
    <col min="781" max="781" width="10.7109375" style="4" customWidth="1"/>
    <col min="782" max="782" width="10.140625" style="4" customWidth="1"/>
    <col min="783" max="783" width="15.28515625" style="4" customWidth="1"/>
    <col min="784" max="784" width="14.7109375" style="4" customWidth="1"/>
    <col min="785" max="785" width="9.42578125" style="4" customWidth="1"/>
    <col min="786" max="786" width="10.28515625" style="4" customWidth="1"/>
    <col min="787" max="787" width="14.7109375" style="4" customWidth="1"/>
    <col min="788" max="788" width="17.140625" style="4" customWidth="1"/>
    <col min="789" max="789" width="9.85546875" style="4" customWidth="1"/>
    <col min="790" max="790" width="10.140625" style="4" customWidth="1"/>
    <col min="791" max="791" width="15.42578125" style="4" customWidth="1"/>
    <col min="792" max="792" width="18.140625" style="4" customWidth="1"/>
    <col min="793" max="1024" width="9.140625" style="4"/>
    <col min="1025" max="1025" width="5.7109375" style="4" customWidth="1"/>
    <col min="1026" max="1026" width="98.7109375" style="4" customWidth="1"/>
    <col min="1027" max="1027" width="16.85546875" style="4" customWidth="1"/>
    <col min="1028" max="1028" width="11.7109375" style="4" customWidth="1"/>
    <col min="1029" max="1029" width="9.85546875" style="4" customWidth="1"/>
    <col min="1030" max="1030" width="10.7109375" style="4" customWidth="1"/>
    <col min="1031" max="1032" width="14.140625" style="4" customWidth="1"/>
    <col min="1033" max="1033" width="9.42578125" style="4" customWidth="1"/>
    <col min="1034" max="1034" width="10.28515625" style="4" customWidth="1"/>
    <col min="1035" max="1036" width="14.7109375" style="4" customWidth="1"/>
    <col min="1037" max="1037" width="10.7109375" style="4" customWidth="1"/>
    <col min="1038" max="1038" width="10.140625" style="4" customWidth="1"/>
    <col min="1039" max="1039" width="15.28515625" style="4" customWidth="1"/>
    <col min="1040" max="1040" width="14.7109375" style="4" customWidth="1"/>
    <col min="1041" max="1041" width="9.42578125" style="4" customWidth="1"/>
    <col min="1042" max="1042" width="10.28515625" style="4" customWidth="1"/>
    <col min="1043" max="1043" width="14.7109375" style="4" customWidth="1"/>
    <col min="1044" max="1044" width="17.140625" style="4" customWidth="1"/>
    <col min="1045" max="1045" width="9.85546875" style="4" customWidth="1"/>
    <col min="1046" max="1046" width="10.140625" style="4" customWidth="1"/>
    <col min="1047" max="1047" width="15.42578125" style="4" customWidth="1"/>
    <col min="1048" max="1048" width="18.140625" style="4" customWidth="1"/>
    <col min="1049" max="1280" width="9.140625" style="4"/>
    <col min="1281" max="1281" width="5.7109375" style="4" customWidth="1"/>
    <col min="1282" max="1282" width="98.7109375" style="4" customWidth="1"/>
    <col min="1283" max="1283" width="16.85546875" style="4" customWidth="1"/>
    <col min="1284" max="1284" width="11.7109375" style="4" customWidth="1"/>
    <col min="1285" max="1285" width="9.85546875" style="4" customWidth="1"/>
    <col min="1286" max="1286" width="10.7109375" style="4" customWidth="1"/>
    <col min="1287" max="1288" width="14.140625" style="4" customWidth="1"/>
    <col min="1289" max="1289" width="9.42578125" style="4" customWidth="1"/>
    <col min="1290" max="1290" width="10.28515625" style="4" customWidth="1"/>
    <col min="1291" max="1292" width="14.7109375" style="4" customWidth="1"/>
    <col min="1293" max="1293" width="10.7109375" style="4" customWidth="1"/>
    <col min="1294" max="1294" width="10.140625" style="4" customWidth="1"/>
    <col min="1295" max="1295" width="15.28515625" style="4" customWidth="1"/>
    <col min="1296" max="1296" width="14.7109375" style="4" customWidth="1"/>
    <col min="1297" max="1297" width="9.42578125" style="4" customWidth="1"/>
    <col min="1298" max="1298" width="10.28515625" style="4" customWidth="1"/>
    <col min="1299" max="1299" width="14.7109375" style="4" customWidth="1"/>
    <col min="1300" max="1300" width="17.140625" style="4" customWidth="1"/>
    <col min="1301" max="1301" width="9.85546875" style="4" customWidth="1"/>
    <col min="1302" max="1302" width="10.140625" style="4" customWidth="1"/>
    <col min="1303" max="1303" width="15.42578125" style="4" customWidth="1"/>
    <col min="1304" max="1304" width="18.140625" style="4" customWidth="1"/>
    <col min="1305" max="1536" width="9.140625" style="4"/>
    <col min="1537" max="1537" width="5.7109375" style="4" customWidth="1"/>
    <col min="1538" max="1538" width="98.7109375" style="4" customWidth="1"/>
    <col min="1539" max="1539" width="16.85546875" style="4" customWidth="1"/>
    <col min="1540" max="1540" width="11.7109375" style="4" customWidth="1"/>
    <col min="1541" max="1541" width="9.85546875" style="4" customWidth="1"/>
    <col min="1542" max="1542" width="10.7109375" style="4" customWidth="1"/>
    <col min="1543" max="1544" width="14.140625" style="4" customWidth="1"/>
    <col min="1545" max="1545" width="9.42578125" style="4" customWidth="1"/>
    <col min="1546" max="1546" width="10.28515625" style="4" customWidth="1"/>
    <col min="1547" max="1548" width="14.7109375" style="4" customWidth="1"/>
    <col min="1549" max="1549" width="10.7109375" style="4" customWidth="1"/>
    <col min="1550" max="1550" width="10.140625" style="4" customWidth="1"/>
    <col min="1551" max="1551" width="15.28515625" style="4" customWidth="1"/>
    <col min="1552" max="1552" width="14.7109375" style="4" customWidth="1"/>
    <col min="1553" max="1553" width="9.42578125" style="4" customWidth="1"/>
    <col min="1554" max="1554" width="10.28515625" style="4" customWidth="1"/>
    <col min="1555" max="1555" width="14.7109375" style="4" customWidth="1"/>
    <col min="1556" max="1556" width="17.140625" style="4" customWidth="1"/>
    <col min="1557" max="1557" width="9.85546875" style="4" customWidth="1"/>
    <col min="1558" max="1558" width="10.140625" style="4" customWidth="1"/>
    <col min="1559" max="1559" width="15.42578125" style="4" customWidth="1"/>
    <col min="1560" max="1560" width="18.140625" style="4" customWidth="1"/>
    <col min="1561" max="1792" width="9.140625" style="4"/>
    <col min="1793" max="1793" width="5.7109375" style="4" customWidth="1"/>
    <col min="1794" max="1794" width="98.7109375" style="4" customWidth="1"/>
    <col min="1795" max="1795" width="16.85546875" style="4" customWidth="1"/>
    <col min="1796" max="1796" width="11.7109375" style="4" customWidth="1"/>
    <col min="1797" max="1797" width="9.85546875" style="4" customWidth="1"/>
    <col min="1798" max="1798" width="10.7109375" style="4" customWidth="1"/>
    <col min="1799" max="1800" width="14.140625" style="4" customWidth="1"/>
    <col min="1801" max="1801" width="9.42578125" style="4" customWidth="1"/>
    <col min="1802" max="1802" width="10.28515625" style="4" customWidth="1"/>
    <col min="1803" max="1804" width="14.7109375" style="4" customWidth="1"/>
    <col min="1805" max="1805" width="10.7109375" style="4" customWidth="1"/>
    <col min="1806" max="1806" width="10.140625" style="4" customWidth="1"/>
    <col min="1807" max="1807" width="15.28515625" style="4" customWidth="1"/>
    <col min="1808" max="1808" width="14.7109375" style="4" customWidth="1"/>
    <col min="1809" max="1809" width="9.42578125" style="4" customWidth="1"/>
    <col min="1810" max="1810" width="10.28515625" style="4" customWidth="1"/>
    <col min="1811" max="1811" width="14.7109375" style="4" customWidth="1"/>
    <col min="1812" max="1812" width="17.140625" style="4" customWidth="1"/>
    <col min="1813" max="1813" width="9.85546875" style="4" customWidth="1"/>
    <col min="1814" max="1814" width="10.140625" style="4" customWidth="1"/>
    <col min="1815" max="1815" width="15.42578125" style="4" customWidth="1"/>
    <col min="1816" max="1816" width="18.140625" style="4" customWidth="1"/>
    <col min="1817" max="2048" width="9.140625" style="4"/>
    <col min="2049" max="2049" width="5.7109375" style="4" customWidth="1"/>
    <col min="2050" max="2050" width="98.7109375" style="4" customWidth="1"/>
    <col min="2051" max="2051" width="16.85546875" style="4" customWidth="1"/>
    <col min="2052" max="2052" width="11.7109375" style="4" customWidth="1"/>
    <col min="2053" max="2053" width="9.85546875" style="4" customWidth="1"/>
    <col min="2054" max="2054" width="10.7109375" style="4" customWidth="1"/>
    <col min="2055" max="2056" width="14.140625" style="4" customWidth="1"/>
    <col min="2057" max="2057" width="9.42578125" style="4" customWidth="1"/>
    <col min="2058" max="2058" width="10.28515625" style="4" customWidth="1"/>
    <col min="2059" max="2060" width="14.7109375" style="4" customWidth="1"/>
    <col min="2061" max="2061" width="10.7109375" style="4" customWidth="1"/>
    <col min="2062" max="2062" width="10.140625" style="4" customWidth="1"/>
    <col min="2063" max="2063" width="15.28515625" style="4" customWidth="1"/>
    <col min="2064" max="2064" width="14.7109375" style="4" customWidth="1"/>
    <col min="2065" max="2065" width="9.42578125" style="4" customWidth="1"/>
    <col min="2066" max="2066" width="10.28515625" style="4" customWidth="1"/>
    <col min="2067" max="2067" width="14.7109375" style="4" customWidth="1"/>
    <col min="2068" max="2068" width="17.140625" style="4" customWidth="1"/>
    <col min="2069" max="2069" width="9.85546875" style="4" customWidth="1"/>
    <col min="2070" max="2070" width="10.140625" style="4" customWidth="1"/>
    <col min="2071" max="2071" width="15.42578125" style="4" customWidth="1"/>
    <col min="2072" max="2072" width="18.140625" style="4" customWidth="1"/>
    <col min="2073" max="2304" width="9.140625" style="4"/>
    <col min="2305" max="2305" width="5.7109375" style="4" customWidth="1"/>
    <col min="2306" max="2306" width="98.7109375" style="4" customWidth="1"/>
    <col min="2307" max="2307" width="16.85546875" style="4" customWidth="1"/>
    <col min="2308" max="2308" width="11.7109375" style="4" customWidth="1"/>
    <col min="2309" max="2309" width="9.85546875" style="4" customWidth="1"/>
    <col min="2310" max="2310" width="10.7109375" style="4" customWidth="1"/>
    <col min="2311" max="2312" width="14.140625" style="4" customWidth="1"/>
    <col min="2313" max="2313" width="9.42578125" style="4" customWidth="1"/>
    <col min="2314" max="2314" width="10.28515625" style="4" customWidth="1"/>
    <col min="2315" max="2316" width="14.7109375" style="4" customWidth="1"/>
    <col min="2317" max="2317" width="10.7109375" style="4" customWidth="1"/>
    <col min="2318" max="2318" width="10.140625" style="4" customWidth="1"/>
    <col min="2319" max="2319" width="15.28515625" style="4" customWidth="1"/>
    <col min="2320" max="2320" width="14.7109375" style="4" customWidth="1"/>
    <col min="2321" max="2321" width="9.42578125" style="4" customWidth="1"/>
    <col min="2322" max="2322" width="10.28515625" style="4" customWidth="1"/>
    <col min="2323" max="2323" width="14.7109375" style="4" customWidth="1"/>
    <col min="2324" max="2324" width="17.140625" style="4" customWidth="1"/>
    <col min="2325" max="2325" width="9.85546875" style="4" customWidth="1"/>
    <col min="2326" max="2326" width="10.140625" style="4" customWidth="1"/>
    <col min="2327" max="2327" width="15.42578125" style="4" customWidth="1"/>
    <col min="2328" max="2328" width="18.140625" style="4" customWidth="1"/>
    <col min="2329" max="2560" width="9.140625" style="4"/>
    <col min="2561" max="2561" width="5.7109375" style="4" customWidth="1"/>
    <col min="2562" max="2562" width="98.7109375" style="4" customWidth="1"/>
    <col min="2563" max="2563" width="16.85546875" style="4" customWidth="1"/>
    <col min="2564" max="2564" width="11.7109375" style="4" customWidth="1"/>
    <col min="2565" max="2565" width="9.85546875" style="4" customWidth="1"/>
    <col min="2566" max="2566" width="10.7109375" style="4" customWidth="1"/>
    <col min="2567" max="2568" width="14.140625" style="4" customWidth="1"/>
    <col min="2569" max="2569" width="9.42578125" style="4" customWidth="1"/>
    <col min="2570" max="2570" width="10.28515625" style="4" customWidth="1"/>
    <col min="2571" max="2572" width="14.7109375" style="4" customWidth="1"/>
    <col min="2573" max="2573" width="10.7109375" style="4" customWidth="1"/>
    <col min="2574" max="2574" width="10.140625" style="4" customWidth="1"/>
    <col min="2575" max="2575" width="15.28515625" style="4" customWidth="1"/>
    <col min="2576" max="2576" width="14.7109375" style="4" customWidth="1"/>
    <col min="2577" max="2577" width="9.42578125" style="4" customWidth="1"/>
    <col min="2578" max="2578" width="10.28515625" style="4" customWidth="1"/>
    <col min="2579" max="2579" width="14.7109375" style="4" customWidth="1"/>
    <col min="2580" max="2580" width="17.140625" style="4" customWidth="1"/>
    <col min="2581" max="2581" width="9.85546875" style="4" customWidth="1"/>
    <col min="2582" max="2582" width="10.140625" style="4" customWidth="1"/>
    <col min="2583" max="2583" width="15.42578125" style="4" customWidth="1"/>
    <col min="2584" max="2584" width="18.140625" style="4" customWidth="1"/>
    <col min="2585" max="2816" width="9.140625" style="4"/>
    <col min="2817" max="2817" width="5.7109375" style="4" customWidth="1"/>
    <col min="2818" max="2818" width="98.7109375" style="4" customWidth="1"/>
    <col min="2819" max="2819" width="16.85546875" style="4" customWidth="1"/>
    <col min="2820" max="2820" width="11.7109375" style="4" customWidth="1"/>
    <col min="2821" max="2821" width="9.85546875" style="4" customWidth="1"/>
    <col min="2822" max="2822" width="10.7109375" style="4" customWidth="1"/>
    <col min="2823" max="2824" width="14.140625" style="4" customWidth="1"/>
    <col min="2825" max="2825" width="9.42578125" style="4" customWidth="1"/>
    <col min="2826" max="2826" width="10.28515625" style="4" customWidth="1"/>
    <col min="2827" max="2828" width="14.7109375" style="4" customWidth="1"/>
    <col min="2829" max="2829" width="10.7109375" style="4" customWidth="1"/>
    <col min="2830" max="2830" width="10.140625" style="4" customWidth="1"/>
    <col min="2831" max="2831" width="15.28515625" style="4" customWidth="1"/>
    <col min="2832" max="2832" width="14.7109375" style="4" customWidth="1"/>
    <col min="2833" max="2833" width="9.42578125" style="4" customWidth="1"/>
    <col min="2834" max="2834" width="10.28515625" style="4" customWidth="1"/>
    <col min="2835" max="2835" width="14.7109375" style="4" customWidth="1"/>
    <col min="2836" max="2836" width="17.140625" style="4" customWidth="1"/>
    <col min="2837" max="2837" width="9.85546875" style="4" customWidth="1"/>
    <col min="2838" max="2838" width="10.140625" style="4" customWidth="1"/>
    <col min="2839" max="2839" width="15.42578125" style="4" customWidth="1"/>
    <col min="2840" max="2840" width="18.140625" style="4" customWidth="1"/>
    <col min="2841" max="3072" width="9.140625" style="4"/>
    <col min="3073" max="3073" width="5.7109375" style="4" customWidth="1"/>
    <col min="3074" max="3074" width="98.7109375" style="4" customWidth="1"/>
    <col min="3075" max="3075" width="16.85546875" style="4" customWidth="1"/>
    <col min="3076" max="3076" width="11.7109375" style="4" customWidth="1"/>
    <col min="3077" max="3077" width="9.85546875" style="4" customWidth="1"/>
    <col min="3078" max="3078" width="10.7109375" style="4" customWidth="1"/>
    <col min="3079" max="3080" width="14.140625" style="4" customWidth="1"/>
    <col min="3081" max="3081" width="9.42578125" style="4" customWidth="1"/>
    <col min="3082" max="3082" width="10.28515625" style="4" customWidth="1"/>
    <col min="3083" max="3084" width="14.7109375" style="4" customWidth="1"/>
    <col min="3085" max="3085" width="10.7109375" style="4" customWidth="1"/>
    <col min="3086" max="3086" width="10.140625" style="4" customWidth="1"/>
    <col min="3087" max="3087" width="15.28515625" style="4" customWidth="1"/>
    <col min="3088" max="3088" width="14.7109375" style="4" customWidth="1"/>
    <col min="3089" max="3089" width="9.42578125" style="4" customWidth="1"/>
    <col min="3090" max="3090" width="10.28515625" style="4" customWidth="1"/>
    <col min="3091" max="3091" width="14.7109375" style="4" customWidth="1"/>
    <col min="3092" max="3092" width="17.140625" style="4" customWidth="1"/>
    <col min="3093" max="3093" width="9.85546875" style="4" customWidth="1"/>
    <col min="3094" max="3094" width="10.140625" style="4" customWidth="1"/>
    <col min="3095" max="3095" width="15.42578125" style="4" customWidth="1"/>
    <col min="3096" max="3096" width="18.140625" style="4" customWidth="1"/>
    <col min="3097" max="3328" width="9.140625" style="4"/>
    <col min="3329" max="3329" width="5.7109375" style="4" customWidth="1"/>
    <col min="3330" max="3330" width="98.7109375" style="4" customWidth="1"/>
    <col min="3331" max="3331" width="16.85546875" style="4" customWidth="1"/>
    <col min="3332" max="3332" width="11.7109375" style="4" customWidth="1"/>
    <col min="3333" max="3333" width="9.85546875" style="4" customWidth="1"/>
    <col min="3334" max="3334" width="10.7109375" style="4" customWidth="1"/>
    <col min="3335" max="3336" width="14.140625" style="4" customWidth="1"/>
    <col min="3337" max="3337" width="9.42578125" style="4" customWidth="1"/>
    <col min="3338" max="3338" width="10.28515625" style="4" customWidth="1"/>
    <col min="3339" max="3340" width="14.7109375" style="4" customWidth="1"/>
    <col min="3341" max="3341" width="10.7109375" style="4" customWidth="1"/>
    <col min="3342" max="3342" width="10.140625" style="4" customWidth="1"/>
    <col min="3343" max="3343" width="15.28515625" style="4" customWidth="1"/>
    <col min="3344" max="3344" width="14.7109375" style="4" customWidth="1"/>
    <col min="3345" max="3345" width="9.42578125" style="4" customWidth="1"/>
    <col min="3346" max="3346" width="10.28515625" style="4" customWidth="1"/>
    <col min="3347" max="3347" width="14.7109375" style="4" customWidth="1"/>
    <col min="3348" max="3348" width="17.140625" style="4" customWidth="1"/>
    <col min="3349" max="3349" width="9.85546875" style="4" customWidth="1"/>
    <col min="3350" max="3350" width="10.140625" style="4" customWidth="1"/>
    <col min="3351" max="3351" width="15.42578125" style="4" customWidth="1"/>
    <col min="3352" max="3352" width="18.140625" style="4" customWidth="1"/>
    <col min="3353" max="3584" width="9.140625" style="4"/>
    <col min="3585" max="3585" width="5.7109375" style="4" customWidth="1"/>
    <col min="3586" max="3586" width="98.7109375" style="4" customWidth="1"/>
    <col min="3587" max="3587" width="16.85546875" style="4" customWidth="1"/>
    <col min="3588" max="3588" width="11.7109375" style="4" customWidth="1"/>
    <col min="3589" max="3589" width="9.85546875" style="4" customWidth="1"/>
    <col min="3590" max="3590" width="10.7109375" style="4" customWidth="1"/>
    <col min="3591" max="3592" width="14.140625" style="4" customWidth="1"/>
    <col min="3593" max="3593" width="9.42578125" style="4" customWidth="1"/>
    <col min="3594" max="3594" width="10.28515625" style="4" customWidth="1"/>
    <col min="3595" max="3596" width="14.7109375" style="4" customWidth="1"/>
    <col min="3597" max="3597" width="10.7109375" style="4" customWidth="1"/>
    <col min="3598" max="3598" width="10.140625" style="4" customWidth="1"/>
    <col min="3599" max="3599" width="15.28515625" style="4" customWidth="1"/>
    <col min="3600" max="3600" width="14.7109375" style="4" customWidth="1"/>
    <col min="3601" max="3601" width="9.42578125" style="4" customWidth="1"/>
    <col min="3602" max="3602" width="10.28515625" style="4" customWidth="1"/>
    <col min="3603" max="3603" width="14.7109375" style="4" customWidth="1"/>
    <col min="3604" max="3604" width="17.140625" style="4" customWidth="1"/>
    <col min="3605" max="3605" width="9.85546875" style="4" customWidth="1"/>
    <col min="3606" max="3606" width="10.140625" style="4" customWidth="1"/>
    <col min="3607" max="3607" width="15.42578125" style="4" customWidth="1"/>
    <col min="3608" max="3608" width="18.140625" style="4" customWidth="1"/>
    <col min="3609" max="3840" width="9.140625" style="4"/>
    <col min="3841" max="3841" width="5.7109375" style="4" customWidth="1"/>
    <col min="3842" max="3842" width="98.7109375" style="4" customWidth="1"/>
    <col min="3843" max="3843" width="16.85546875" style="4" customWidth="1"/>
    <col min="3844" max="3844" width="11.7109375" style="4" customWidth="1"/>
    <col min="3845" max="3845" width="9.85546875" style="4" customWidth="1"/>
    <col min="3846" max="3846" width="10.7109375" style="4" customWidth="1"/>
    <col min="3847" max="3848" width="14.140625" style="4" customWidth="1"/>
    <col min="3849" max="3849" width="9.42578125" style="4" customWidth="1"/>
    <col min="3850" max="3850" width="10.28515625" style="4" customWidth="1"/>
    <col min="3851" max="3852" width="14.7109375" style="4" customWidth="1"/>
    <col min="3853" max="3853" width="10.7109375" style="4" customWidth="1"/>
    <col min="3854" max="3854" width="10.140625" style="4" customWidth="1"/>
    <col min="3855" max="3855" width="15.28515625" style="4" customWidth="1"/>
    <col min="3856" max="3856" width="14.7109375" style="4" customWidth="1"/>
    <col min="3857" max="3857" width="9.42578125" style="4" customWidth="1"/>
    <col min="3858" max="3858" width="10.28515625" style="4" customWidth="1"/>
    <col min="3859" max="3859" width="14.7109375" style="4" customWidth="1"/>
    <col min="3860" max="3860" width="17.140625" style="4" customWidth="1"/>
    <col min="3861" max="3861" width="9.85546875" style="4" customWidth="1"/>
    <col min="3862" max="3862" width="10.140625" style="4" customWidth="1"/>
    <col min="3863" max="3863" width="15.42578125" style="4" customWidth="1"/>
    <col min="3864" max="3864" width="18.140625" style="4" customWidth="1"/>
    <col min="3865" max="4096" width="9.140625" style="4"/>
    <col min="4097" max="4097" width="5.7109375" style="4" customWidth="1"/>
    <col min="4098" max="4098" width="98.7109375" style="4" customWidth="1"/>
    <col min="4099" max="4099" width="16.85546875" style="4" customWidth="1"/>
    <col min="4100" max="4100" width="11.7109375" style="4" customWidth="1"/>
    <col min="4101" max="4101" width="9.85546875" style="4" customWidth="1"/>
    <col min="4102" max="4102" width="10.7109375" style="4" customWidth="1"/>
    <col min="4103" max="4104" width="14.140625" style="4" customWidth="1"/>
    <col min="4105" max="4105" width="9.42578125" style="4" customWidth="1"/>
    <col min="4106" max="4106" width="10.28515625" style="4" customWidth="1"/>
    <col min="4107" max="4108" width="14.7109375" style="4" customWidth="1"/>
    <col min="4109" max="4109" width="10.7109375" style="4" customWidth="1"/>
    <col min="4110" max="4110" width="10.140625" style="4" customWidth="1"/>
    <col min="4111" max="4111" width="15.28515625" style="4" customWidth="1"/>
    <col min="4112" max="4112" width="14.7109375" style="4" customWidth="1"/>
    <col min="4113" max="4113" width="9.42578125" style="4" customWidth="1"/>
    <col min="4114" max="4114" width="10.28515625" style="4" customWidth="1"/>
    <col min="4115" max="4115" width="14.7109375" style="4" customWidth="1"/>
    <col min="4116" max="4116" width="17.140625" style="4" customWidth="1"/>
    <col min="4117" max="4117" width="9.85546875" style="4" customWidth="1"/>
    <col min="4118" max="4118" width="10.140625" style="4" customWidth="1"/>
    <col min="4119" max="4119" width="15.42578125" style="4" customWidth="1"/>
    <col min="4120" max="4120" width="18.140625" style="4" customWidth="1"/>
    <col min="4121" max="4352" width="9.140625" style="4"/>
    <col min="4353" max="4353" width="5.7109375" style="4" customWidth="1"/>
    <col min="4354" max="4354" width="98.7109375" style="4" customWidth="1"/>
    <col min="4355" max="4355" width="16.85546875" style="4" customWidth="1"/>
    <col min="4356" max="4356" width="11.7109375" style="4" customWidth="1"/>
    <col min="4357" max="4357" width="9.85546875" style="4" customWidth="1"/>
    <col min="4358" max="4358" width="10.7109375" style="4" customWidth="1"/>
    <col min="4359" max="4360" width="14.140625" style="4" customWidth="1"/>
    <col min="4361" max="4361" width="9.42578125" style="4" customWidth="1"/>
    <col min="4362" max="4362" width="10.28515625" style="4" customWidth="1"/>
    <col min="4363" max="4364" width="14.7109375" style="4" customWidth="1"/>
    <col min="4365" max="4365" width="10.7109375" style="4" customWidth="1"/>
    <col min="4366" max="4366" width="10.140625" style="4" customWidth="1"/>
    <col min="4367" max="4367" width="15.28515625" style="4" customWidth="1"/>
    <col min="4368" max="4368" width="14.7109375" style="4" customWidth="1"/>
    <col min="4369" max="4369" width="9.42578125" style="4" customWidth="1"/>
    <col min="4370" max="4370" width="10.28515625" style="4" customWidth="1"/>
    <col min="4371" max="4371" width="14.7109375" style="4" customWidth="1"/>
    <col min="4372" max="4372" width="17.140625" style="4" customWidth="1"/>
    <col min="4373" max="4373" width="9.85546875" style="4" customWidth="1"/>
    <col min="4374" max="4374" width="10.140625" style="4" customWidth="1"/>
    <col min="4375" max="4375" width="15.42578125" style="4" customWidth="1"/>
    <col min="4376" max="4376" width="18.140625" style="4" customWidth="1"/>
    <col min="4377" max="4608" width="9.140625" style="4"/>
    <col min="4609" max="4609" width="5.7109375" style="4" customWidth="1"/>
    <col min="4610" max="4610" width="98.7109375" style="4" customWidth="1"/>
    <col min="4611" max="4611" width="16.85546875" style="4" customWidth="1"/>
    <col min="4612" max="4612" width="11.7109375" style="4" customWidth="1"/>
    <col min="4613" max="4613" width="9.85546875" style="4" customWidth="1"/>
    <col min="4614" max="4614" width="10.7109375" style="4" customWidth="1"/>
    <col min="4615" max="4616" width="14.140625" style="4" customWidth="1"/>
    <col min="4617" max="4617" width="9.42578125" style="4" customWidth="1"/>
    <col min="4618" max="4618" width="10.28515625" style="4" customWidth="1"/>
    <col min="4619" max="4620" width="14.7109375" style="4" customWidth="1"/>
    <col min="4621" max="4621" width="10.7109375" style="4" customWidth="1"/>
    <col min="4622" max="4622" width="10.140625" style="4" customWidth="1"/>
    <col min="4623" max="4623" width="15.28515625" style="4" customWidth="1"/>
    <col min="4624" max="4624" width="14.7109375" style="4" customWidth="1"/>
    <col min="4625" max="4625" width="9.42578125" style="4" customWidth="1"/>
    <col min="4626" max="4626" width="10.28515625" style="4" customWidth="1"/>
    <col min="4627" max="4627" width="14.7109375" style="4" customWidth="1"/>
    <col min="4628" max="4628" width="17.140625" style="4" customWidth="1"/>
    <col min="4629" max="4629" width="9.85546875" style="4" customWidth="1"/>
    <col min="4630" max="4630" width="10.140625" style="4" customWidth="1"/>
    <col min="4631" max="4631" width="15.42578125" style="4" customWidth="1"/>
    <col min="4632" max="4632" width="18.140625" style="4" customWidth="1"/>
    <col min="4633" max="4864" width="9.140625" style="4"/>
    <col min="4865" max="4865" width="5.7109375" style="4" customWidth="1"/>
    <col min="4866" max="4866" width="98.7109375" style="4" customWidth="1"/>
    <col min="4867" max="4867" width="16.85546875" style="4" customWidth="1"/>
    <col min="4868" max="4868" width="11.7109375" style="4" customWidth="1"/>
    <col min="4869" max="4869" width="9.85546875" style="4" customWidth="1"/>
    <col min="4870" max="4870" width="10.7109375" style="4" customWidth="1"/>
    <col min="4871" max="4872" width="14.140625" style="4" customWidth="1"/>
    <col min="4873" max="4873" width="9.42578125" style="4" customWidth="1"/>
    <col min="4874" max="4874" width="10.28515625" style="4" customWidth="1"/>
    <col min="4875" max="4876" width="14.7109375" style="4" customWidth="1"/>
    <col min="4877" max="4877" width="10.7109375" style="4" customWidth="1"/>
    <col min="4878" max="4878" width="10.140625" style="4" customWidth="1"/>
    <col min="4879" max="4879" width="15.28515625" style="4" customWidth="1"/>
    <col min="4880" max="4880" width="14.7109375" style="4" customWidth="1"/>
    <col min="4881" max="4881" width="9.42578125" style="4" customWidth="1"/>
    <col min="4882" max="4882" width="10.28515625" style="4" customWidth="1"/>
    <col min="4883" max="4883" width="14.7109375" style="4" customWidth="1"/>
    <col min="4884" max="4884" width="17.140625" style="4" customWidth="1"/>
    <col min="4885" max="4885" width="9.85546875" style="4" customWidth="1"/>
    <col min="4886" max="4886" width="10.140625" style="4" customWidth="1"/>
    <col min="4887" max="4887" width="15.42578125" style="4" customWidth="1"/>
    <col min="4888" max="4888" width="18.140625" style="4" customWidth="1"/>
    <col min="4889" max="5120" width="9.140625" style="4"/>
    <col min="5121" max="5121" width="5.7109375" style="4" customWidth="1"/>
    <col min="5122" max="5122" width="98.7109375" style="4" customWidth="1"/>
    <col min="5123" max="5123" width="16.85546875" style="4" customWidth="1"/>
    <col min="5124" max="5124" width="11.7109375" style="4" customWidth="1"/>
    <col min="5125" max="5125" width="9.85546875" style="4" customWidth="1"/>
    <col min="5126" max="5126" width="10.7109375" style="4" customWidth="1"/>
    <col min="5127" max="5128" width="14.140625" style="4" customWidth="1"/>
    <col min="5129" max="5129" width="9.42578125" style="4" customWidth="1"/>
    <col min="5130" max="5130" width="10.28515625" style="4" customWidth="1"/>
    <col min="5131" max="5132" width="14.7109375" style="4" customWidth="1"/>
    <col min="5133" max="5133" width="10.7109375" style="4" customWidth="1"/>
    <col min="5134" max="5134" width="10.140625" style="4" customWidth="1"/>
    <col min="5135" max="5135" width="15.28515625" style="4" customWidth="1"/>
    <col min="5136" max="5136" width="14.7109375" style="4" customWidth="1"/>
    <col min="5137" max="5137" width="9.42578125" style="4" customWidth="1"/>
    <col min="5138" max="5138" width="10.28515625" style="4" customWidth="1"/>
    <col min="5139" max="5139" width="14.7109375" style="4" customWidth="1"/>
    <col min="5140" max="5140" width="17.140625" style="4" customWidth="1"/>
    <col min="5141" max="5141" width="9.85546875" style="4" customWidth="1"/>
    <col min="5142" max="5142" width="10.140625" style="4" customWidth="1"/>
    <col min="5143" max="5143" width="15.42578125" style="4" customWidth="1"/>
    <col min="5144" max="5144" width="18.140625" style="4" customWidth="1"/>
    <col min="5145" max="5376" width="9.140625" style="4"/>
    <col min="5377" max="5377" width="5.7109375" style="4" customWidth="1"/>
    <col min="5378" max="5378" width="98.7109375" style="4" customWidth="1"/>
    <col min="5379" max="5379" width="16.85546875" style="4" customWidth="1"/>
    <col min="5380" max="5380" width="11.7109375" style="4" customWidth="1"/>
    <col min="5381" max="5381" width="9.85546875" style="4" customWidth="1"/>
    <col min="5382" max="5382" width="10.7109375" style="4" customWidth="1"/>
    <col min="5383" max="5384" width="14.140625" style="4" customWidth="1"/>
    <col min="5385" max="5385" width="9.42578125" style="4" customWidth="1"/>
    <col min="5386" max="5386" width="10.28515625" style="4" customWidth="1"/>
    <col min="5387" max="5388" width="14.7109375" style="4" customWidth="1"/>
    <col min="5389" max="5389" width="10.7109375" style="4" customWidth="1"/>
    <col min="5390" max="5390" width="10.140625" style="4" customWidth="1"/>
    <col min="5391" max="5391" width="15.28515625" style="4" customWidth="1"/>
    <col min="5392" max="5392" width="14.7109375" style="4" customWidth="1"/>
    <col min="5393" max="5393" width="9.42578125" style="4" customWidth="1"/>
    <col min="5394" max="5394" width="10.28515625" style="4" customWidth="1"/>
    <col min="5395" max="5395" width="14.7109375" style="4" customWidth="1"/>
    <col min="5396" max="5396" width="17.140625" style="4" customWidth="1"/>
    <col min="5397" max="5397" width="9.85546875" style="4" customWidth="1"/>
    <col min="5398" max="5398" width="10.140625" style="4" customWidth="1"/>
    <col min="5399" max="5399" width="15.42578125" style="4" customWidth="1"/>
    <col min="5400" max="5400" width="18.140625" style="4" customWidth="1"/>
    <col min="5401" max="5632" width="9.140625" style="4"/>
    <col min="5633" max="5633" width="5.7109375" style="4" customWidth="1"/>
    <col min="5634" max="5634" width="98.7109375" style="4" customWidth="1"/>
    <col min="5635" max="5635" width="16.85546875" style="4" customWidth="1"/>
    <col min="5636" max="5636" width="11.7109375" style="4" customWidth="1"/>
    <col min="5637" max="5637" width="9.85546875" style="4" customWidth="1"/>
    <col min="5638" max="5638" width="10.7109375" style="4" customWidth="1"/>
    <col min="5639" max="5640" width="14.140625" style="4" customWidth="1"/>
    <col min="5641" max="5641" width="9.42578125" style="4" customWidth="1"/>
    <col min="5642" max="5642" width="10.28515625" style="4" customWidth="1"/>
    <col min="5643" max="5644" width="14.7109375" style="4" customWidth="1"/>
    <col min="5645" max="5645" width="10.7109375" style="4" customWidth="1"/>
    <col min="5646" max="5646" width="10.140625" style="4" customWidth="1"/>
    <col min="5647" max="5647" width="15.28515625" style="4" customWidth="1"/>
    <col min="5648" max="5648" width="14.7109375" style="4" customWidth="1"/>
    <col min="5649" max="5649" width="9.42578125" style="4" customWidth="1"/>
    <col min="5650" max="5650" width="10.28515625" style="4" customWidth="1"/>
    <col min="5651" max="5651" width="14.7109375" style="4" customWidth="1"/>
    <col min="5652" max="5652" width="17.140625" style="4" customWidth="1"/>
    <col min="5653" max="5653" width="9.85546875" style="4" customWidth="1"/>
    <col min="5654" max="5654" width="10.140625" style="4" customWidth="1"/>
    <col min="5655" max="5655" width="15.42578125" style="4" customWidth="1"/>
    <col min="5656" max="5656" width="18.140625" style="4" customWidth="1"/>
    <col min="5657" max="5888" width="9.140625" style="4"/>
    <col min="5889" max="5889" width="5.7109375" style="4" customWidth="1"/>
    <col min="5890" max="5890" width="98.7109375" style="4" customWidth="1"/>
    <col min="5891" max="5891" width="16.85546875" style="4" customWidth="1"/>
    <col min="5892" max="5892" width="11.7109375" style="4" customWidth="1"/>
    <col min="5893" max="5893" width="9.85546875" style="4" customWidth="1"/>
    <col min="5894" max="5894" width="10.7109375" style="4" customWidth="1"/>
    <col min="5895" max="5896" width="14.140625" style="4" customWidth="1"/>
    <col min="5897" max="5897" width="9.42578125" style="4" customWidth="1"/>
    <col min="5898" max="5898" width="10.28515625" style="4" customWidth="1"/>
    <col min="5899" max="5900" width="14.7109375" style="4" customWidth="1"/>
    <col min="5901" max="5901" width="10.7109375" style="4" customWidth="1"/>
    <col min="5902" max="5902" width="10.140625" style="4" customWidth="1"/>
    <col min="5903" max="5903" width="15.28515625" style="4" customWidth="1"/>
    <col min="5904" max="5904" width="14.7109375" style="4" customWidth="1"/>
    <col min="5905" max="5905" width="9.42578125" style="4" customWidth="1"/>
    <col min="5906" max="5906" width="10.28515625" style="4" customWidth="1"/>
    <col min="5907" max="5907" width="14.7109375" style="4" customWidth="1"/>
    <col min="5908" max="5908" width="17.140625" style="4" customWidth="1"/>
    <col min="5909" max="5909" width="9.85546875" style="4" customWidth="1"/>
    <col min="5910" max="5910" width="10.140625" style="4" customWidth="1"/>
    <col min="5911" max="5911" width="15.42578125" style="4" customWidth="1"/>
    <col min="5912" max="5912" width="18.140625" style="4" customWidth="1"/>
    <col min="5913" max="6144" width="9.140625" style="4"/>
    <col min="6145" max="6145" width="5.7109375" style="4" customWidth="1"/>
    <col min="6146" max="6146" width="98.7109375" style="4" customWidth="1"/>
    <col min="6147" max="6147" width="16.85546875" style="4" customWidth="1"/>
    <col min="6148" max="6148" width="11.7109375" style="4" customWidth="1"/>
    <col min="6149" max="6149" width="9.85546875" style="4" customWidth="1"/>
    <col min="6150" max="6150" width="10.7109375" style="4" customWidth="1"/>
    <col min="6151" max="6152" width="14.140625" style="4" customWidth="1"/>
    <col min="6153" max="6153" width="9.42578125" style="4" customWidth="1"/>
    <col min="6154" max="6154" width="10.28515625" style="4" customWidth="1"/>
    <col min="6155" max="6156" width="14.7109375" style="4" customWidth="1"/>
    <col min="6157" max="6157" width="10.7109375" style="4" customWidth="1"/>
    <col min="6158" max="6158" width="10.140625" style="4" customWidth="1"/>
    <col min="6159" max="6159" width="15.28515625" style="4" customWidth="1"/>
    <col min="6160" max="6160" width="14.7109375" style="4" customWidth="1"/>
    <col min="6161" max="6161" width="9.42578125" style="4" customWidth="1"/>
    <col min="6162" max="6162" width="10.28515625" style="4" customWidth="1"/>
    <col min="6163" max="6163" width="14.7109375" style="4" customWidth="1"/>
    <col min="6164" max="6164" width="17.140625" style="4" customWidth="1"/>
    <col min="6165" max="6165" width="9.85546875" style="4" customWidth="1"/>
    <col min="6166" max="6166" width="10.140625" style="4" customWidth="1"/>
    <col min="6167" max="6167" width="15.42578125" style="4" customWidth="1"/>
    <col min="6168" max="6168" width="18.140625" style="4" customWidth="1"/>
    <col min="6169" max="6400" width="9.140625" style="4"/>
    <col min="6401" max="6401" width="5.7109375" style="4" customWidth="1"/>
    <col min="6402" max="6402" width="98.7109375" style="4" customWidth="1"/>
    <col min="6403" max="6403" width="16.85546875" style="4" customWidth="1"/>
    <col min="6404" max="6404" width="11.7109375" style="4" customWidth="1"/>
    <col min="6405" max="6405" width="9.85546875" style="4" customWidth="1"/>
    <col min="6406" max="6406" width="10.7109375" style="4" customWidth="1"/>
    <col min="6407" max="6408" width="14.140625" style="4" customWidth="1"/>
    <col min="6409" max="6409" width="9.42578125" style="4" customWidth="1"/>
    <col min="6410" max="6410" width="10.28515625" style="4" customWidth="1"/>
    <col min="6411" max="6412" width="14.7109375" style="4" customWidth="1"/>
    <col min="6413" max="6413" width="10.7109375" style="4" customWidth="1"/>
    <col min="6414" max="6414" width="10.140625" style="4" customWidth="1"/>
    <col min="6415" max="6415" width="15.28515625" style="4" customWidth="1"/>
    <col min="6416" max="6416" width="14.7109375" style="4" customWidth="1"/>
    <col min="6417" max="6417" width="9.42578125" style="4" customWidth="1"/>
    <col min="6418" max="6418" width="10.28515625" style="4" customWidth="1"/>
    <col min="6419" max="6419" width="14.7109375" style="4" customWidth="1"/>
    <col min="6420" max="6420" width="17.140625" style="4" customWidth="1"/>
    <col min="6421" max="6421" width="9.85546875" style="4" customWidth="1"/>
    <col min="6422" max="6422" width="10.140625" style="4" customWidth="1"/>
    <col min="6423" max="6423" width="15.42578125" style="4" customWidth="1"/>
    <col min="6424" max="6424" width="18.140625" style="4" customWidth="1"/>
    <col min="6425" max="6656" width="9.140625" style="4"/>
    <col min="6657" max="6657" width="5.7109375" style="4" customWidth="1"/>
    <col min="6658" max="6658" width="98.7109375" style="4" customWidth="1"/>
    <col min="6659" max="6659" width="16.85546875" style="4" customWidth="1"/>
    <col min="6660" max="6660" width="11.7109375" style="4" customWidth="1"/>
    <col min="6661" max="6661" width="9.85546875" style="4" customWidth="1"/>
    <col min="6662" max="6662" width="10.7109375" style="4" customWidth="1"/>
    <col min="6663" max="6664" width="14.140625" style="4" customWidth="1"/>
    <col min="6665" max="6665" width="9.42578125" style="4" customWidth="1"/>
    <col min="6666" max="6666" width="10.28515625" style="4" customWidth="1"/>
    <col min="6667" max="6668" width="14.7109375" style="4" customWidth="1"/>
    <col min="6669" max="6669" width="10.7109375" style="4" customWidth="1"/>
    <col min="6670" max="6670" width="10.140625" style="4" customWidth="1"/>
    <col min="6671" max="6671" width="15.28515625" style="4" customWidth="1"/>
    <col min="6672" max="6672" width="14.7109375" style="4" customWidth="1"/>
    <col min="6673" max="6673" width="9.42578125" style="4" customWidth="1"/>
    <col min="6674" max="6674" width="10.28515625" style="4" customWidth="1"/>
    <col min="6675" max="6675" width="14.7109375" style="4" customWidth="1"/>
    <col min="6676" max="6676" width="17.140625" style="4" customWidth="1"/>
    <col min="6677" max="6677" width="9.85546875" style="4" customWidth="1"/>
    <col min="6678" max="6678" width="10.140625" style="4" customWidth="1"/>
    <col min="6679" max="6679" width="15.42578125" style="4" customWidth="1"/>
    <col min="6680" max="6680" width="18.140625" style="4" customWidth="1"/>
    <col min="6681" max="6912" width="9.140625" style="4"/>
    <col min="6913" max="6913" width="5.7109375" style="4" customWidth="1"/>
    <col min="6914" max="6914" width="98.7109375" style="4" customWidth="1"/>
    <col min="6915" max="6915" width="16.85546875" style="4" customWidth="1"/>
    <col min="6916" max="6916" width="11.7109375" style="4" customWidth="1"/>
    <col min="6917" max="6917" width="9.85546875" style="4" customWidth="1"/>
    <col min="6918" max="6918" width="10.7109375" style="4" customWidth="1"/>
    <col min="6919" max="6920" width="14.140625" style="4" customWidth="1"/>
    <col min="6921" max="6921" width="9.42578125" style="4" customWidth="1"/>
    <col min="6922" max="6922" width="10.28515625" style="4" customWidth="1"/>
    <col min="6923" max="6924" width="14.7109375" style="4" customWidth="1"/>
    <col min="6925" max="6925" width="10.7109375" style="4" customWidth="1"/>
    <col min="6926" max="6926" width="10.140625" style="4" customWidth="1"/>
    <col min="6927" max="6927" width="15.28515625" style="4" customWidth="1"/>
    <col min="6928" max="6928" width="14.7109375" style="4" customWidth="1"/>
    <col min="6929" max="6929" width="9.42578125" style="4" customWidth="1"/>
    <col min="6930" max="6930" width="10.28515625" style="4" customWidth="1"/>
    <col min="6931" max="6931" width="14.7109375" style="4" customWidth="1"/>
    <col min="6932" max="6932" width="17.140625" style="4" customWidth="1"/>
    <col min="6933" max="6933" width="9.85546875" style="4" customWidth="1"/>
    <col min="6934" max="6934" width="10.140625" style="4" customWidth="1"/>
    <col min="6935" max="6935" width="15.42578125" style="4" customWidth="1"/>
    <col min="6936" max="6936" width="18.140625" style="4" customWidth="1"/>
    <col min="6937" max="7168" width="9.140625" style="4"/>
    <col min="7169" max="7169" width="5.7109375" style="4" customWidth="1"/>
    <col min="7170" max="7170" width="98.7109375" style="4" customWidth="1"/>
    <col min="7171" max="7171" width="16.85546875" style="4" customWidth="1"/>
    <col min="7172" max="7172" width="11.7109375" style="4" customWidth="1"/>
    <col min="7173" max="7173" width="9.85546875" style="4" customWidth="1"/>
    <col min="7174" max="7174" width="10.7109375" style="4" customWidth="1"/>
    <col min="7175" max="7176" width="14.140625" style="4" customWidth="1"/>
    <col min="7177" max="7177" width="9.42578125" style="4" customWidth="1"/>
    <col min="7178" max="7178" width="10.28515625" style="4" customWidth="1"/>
    <col min="7179" max="7180" width="14.7109375" style="4" customWidth="1"/>
    <col min="7181" max="7181" width="10.7109375" style="4" customWidth="1"/>
    <col min="7182" max="7182" width="10.140625" style="4" customWidth="1"/>
    <col min="7183" max="7183" width="15.28515625" style="4" customWidth="1"/>
    <col min="7184" max="7184" width="14.7109375" style="4" customWidth="1"/>
    <col min="7185" max="7185" width="9.42578125" style="4" customWidth="1"/>
    <col min="7186" max="7186" width="10.28515625" style="4" customWidth="1"/>
    <col min="7187" max="7187" width="14.7109375" style="4" customWidth="1"/>
    <col min="7188" max="7188" width="17.140625" style="4" customWidth="1"/>
    <col min="7189" max="7189" width="9.85546875" style="4" customWidth="1"/>
    <col min="7190" max="7190" width="10.140625" style="4" customWidth="1"/>
    <col min="7191" max="7191" width="15.42578125" style="4" customWidth="1"/>
    <col min="7192" max="7192" width="18.140625" style="4" customWidth="1"/>
    <col min="7193" max="7424" width="9.140625" style="4"/>
    <col min="7425" max="7425" width="5.7109375" style="4" customWidth="1"/>
    <col min="7426" max="7426" width="98.7109375" style="4" customWidth="1"/>
    <col min="7427" max="7427" width="16.85546875" style="4" customWidth="1"/>
    <col min="7428" max="7428" width="11.7109375" style="4" customWidth="1"/>
    <col min="7429" max="7429" width="9.85546875" style="4" customWidth="1"/>
    <col min="7430" max="7430" width="10.7109375" style="4" customWidth="1"/>
    <col min="7431" max="7432" width="14.140625" style="4" customWidth="1"/>
    <col min="7433" max="7433" width="9.42578125" style="4" customWidth="1"/>
    <col min="7434" max="7434" width="10.28515625" style="4" customWidth="1"/>
    <col min="7435" max="7436" width="14.7109375" style="4" customWidth="1"/>
    <col min="7437" max="7437" width="10.7109375" style="4" customWidth="1"/>
    <col min="7438" max="7438" width="10.140625" style="4" customWidth="1"/>
    <col min="7439" max="7439" width="15.28515625" style="4" customWidth="1"/>
    <col min="7440" max="7440" width="14.7109375" style="4" customWidth="1"/>
    <col min="7441" max="7441" width="9.42578125" style="4" customWidth="1"/>
    <col min="7442" max="7442" width="10.28515625" style="4" customWidth="1"/>
    <col min="7443" max="7443" width="14.7109375" style="4" customWidth="1"/>
    <col min="7444" max="7444" width="17.140625" style="4" customWidth="1"/>
    <col min="7445" max="7445" width="9.85546875" style="4" customWidth="1"/>
    <col min="7446" max="7446" width="10.140625" style="4" customWidth="1"/>
    <col min="7447" max="7447" width="15.42578125" style="4" customWidth="1"/>
    <col min="7448" max="7448" width="18.140625" style="4" customWidth="1"/>
    <col min="7449" max="7680" width="9.140625" style="4"/>
    <col min="7681" max="7681" width="5.7109375" style="4" customWidth="1"/>
    <col min="7682" max="7682" width="98.7109375" style="4" customWidth="1"/>
    <col min="7683" max="7683" width="16.85546875" style="4" customWidth="1"/>
    <col min="7684" max="7684" width="11.7109375" style="4" customWidth="1"/>
    <col min="7685" max="7685" width="9.85546875" style="4" customWidth="1"/>
    <col min="7686" max="7686" width="10.7109375" style="4" customWidth="1"/>
    <col min="7687" max="7688" width="14.140625" style="4" customWidth="1"/>
    <col min="7689" max="7689" width="9.42578125" style="4" customWidth="1"/>
    <col min="7690" max="7690" width="10.28515625" style="4" customWidth="1"/>
    <col min="7691" max="7692" width="14.7109375" style="4" customWidth="1"/>
    <col min="7693" max="7693" width="10.7109375" style="4" customWidth="1"/>
    <col min="7694" max="7694" width="10.140625" style="4" customWidth="1"/>
    <col min="7695" max="7695" width="15.28515625" style="4" customWidth="1"/>
    <col min="7696" max="7696" width="14.7109375" style="4" customWidth="1"/>
    <col min="7697" max="7697" width="9.42578125" style="4" customWidth="1"/>
    <col min="7698" max="7698" width="10.28515625" style="4" customWidth="1"/>
    <col min="7699" max="7699" width="14.7109375" style="4" customWidth="1"/>
    <col min="7700" max="7700" width="17.140625" style="4" customWidth="1"/>
    <col min="7701" max="7701" width="9.85546875" style="4" customWidth="1"/>
    <col min="7702" max="7702" width="10.140625" style="4" customWidth="1"/>
    <col min="7703" max="7703" width="15.42578125" style="4" customWidth="1"/>
    <col min="7704" max="7704" width="18.140625" style="4" customWidth="1"/>
    <col min="7705" max="7936" width="9.140625" style="4"/>
    <col min="7937" max="7937" width="5.7109375" style="4" customWidth="1"/>
    <col min="7938" max="7938" width="98.7109375" style="4" customWidth="1"/>
    <col min="7939" max="7939" width="16.85546875" style="4" customWidth="1"/>
    <col min="7940" max="7940" width="11.7109375" style="4" customWidth="1"/>
    <col min="7941" max="7941" width="9.85546875" style="4" customWidth="1"/>
    <col min="7942" max="7942" width="10.7109375" style="4" customWidth="1"/>
    <col min="7943" max="7944" width="14.140625" style="4" customWidth="1"/>
    <col min="7945" max="7945" width="9.42578125" style="4" customWidth="1"/>
    <col min="7946" max="7946" width="10.28515625" style="4" customWidth="1"/>
    <col min="7947" max="7948" width="14.7109375" style="4" customWidth="1"/>
    <col min="7949" max="7949" width="10.7109375" style="4" customWidth="1"/>
    <col min="7950" max="7950" width="10.140625" style="4" customWidth="1"/>
    <col min="7951" max="7951" width="15.28515625" style="4" customWidth="1"/>
    <col min="7952" max="7952" width="14.7109375" style="4" customWidth="1"/>
    <col min="7953" max="7953" width="9.42578125" style="4" customWidth="1"/>
    <col min="7954" max="7954" width="10.28515625" style="4" customWidth="1"/>
    <col min="7955" max="7955" width="14.7109375" style="4" customWidth="1"/>
    <col min="7956" max="7956" width="17.140625" style="4" customWidth="1"/>
    <col min="7957" max="7957" width="9.85546875" style="4" customWidth="1"/>
    <col min="7958" max="7958" width="10.140625" style="4" customWidth="1"/>
    <col min="7959" max="7959" width="15.42578125" style="4" customWidth="1"/>
    <col min="7960" max="7960" width="18.140625" style="4" customWidth="1"/>
    <col min="7961" max="8192" width="9.140625" style="4"/>
    <col min="8193" max="8193" width="5.7109375" style="4" customWidth="1"/>
    <col min="8194" max="8194" width="98.7109375" style="4" customWidth="1"/>
    <col min="8195" max="8195" width="16.85546875" style="4" customWidth="1"/>
    <col min="8196" max="8196" width="11.7109375" style="4" customWidth="1"/>
    <col min="8197" max="8197" width="9.85546875" style="4" customWidth="1"/>
    <col min="8198" max="8198" width="10.7109375" style="4" customWidth="1"/>
    <col min="8199" max="8200" width="14.140625" style="4" customWidth="1"/>
    <col min="8201" max="8201" width="9.42578125" style="4" customWidth="1"/>
    <col min="8202" max="8202" width="10.28515625" style="4" customWidth="1"/>
    <col min="8203" max="8204" width="14.7109375" style="4" customWidth="1"/>
    <col min="8205" max="8205" width="10.7109375" style="4" customWidth="1"/>
    <col min="8206" max="8206" width="10.140625" style="4" customWidth="1"/>
    <col min="8207" max="8207" width="15.28515625" style="4" customWidth="1"/>
    <col min="8208" max="8208" width="14.7109375" style="4" customWidth="1"/>
    <col min="8209" max="8209" width="9.42578125" style="4" customWidth="1"/>
    <col min="8210" max="8210" width="10.28515625" style="4" customWidth="1"/>
    <col min="8211" max="8211" width="14.7109375" style="4" customWidth="1"/>
    <col min="8212" max="8212" width="17.140625" style="4" customWidth="1"/>
    <col min="8213" max="8213" width="9.85546875" style="4" customWidth="1"/>
    <col min="8214" max="8214" width="10.140625" style="4" customWidth="1"/>
    <col min="8215" max="8215" width="15.42578125" style="4" customWidth="1"/>
    <col min="8216" max="8216" width="18.140625" style="4" customWidth="1"/>
    <col min="8217" max="8448" width="9.140625" style="4"/>
    <col min="8449" max="8449" width="5.7109375" style="4" customWidth="1"/>
    <col min="8450" max="8450" width="98.7109375" style="4" customWidth="1"/>
    <col min="8451" max="8451" width="16.85546875" style="4" customWidth="1"/>
    <col min="8452" max="8452" width="11.7109375" style="4" customWidth="1"/>
    <col min="8453" max="8453" width="9.85546875" style="4" customWidth="1"/>
    <col min="8454" max="8454" width="10.7109375" style="4" customWidth="1"/>
    <col min="8455" max="8456" width="14.140625" style="4" customWidth="1"/>
    <col min="8457" max="8457" width="9.42578125" style="4" customWidth="1"/>
    <col min="8458" max="8458" width="10.28515625" style="4" customWidth="1"/>
    <col min="8459" max="8460" width="14.7109375" style="4" customWidth="1"/>
    <col min="8461" max="8461" width="10.7109375" style="4" customWidth="1"/>
    <col min="8462" max="8462" width="10.140625" style="4" customWidth="1"/>
    <col min="8463" max="8463" width="15.28515625" style="4" customWidth="1"/>
    <col min="8464" max="8464" width="14.7109375" style="4" customWidth="1"/>
    <col min="8465" max="8465" width="9.42578125" style="4" customWidth="1"/>
    <col min="8466" max="8466" width="10.28515625" style="4" customWidth="1"/>
    <col min="8467" max="8467" width="14.7109375" style="4" customWidth="1"/>
    <col min="8468" max="8468" width="17.140625" style="4" customWidth="1"/>
    <col min="8469" max="8469" width="9.85546875" style="4" customWidth="1"/>
    <col min="8470" max="8470" width="10.140625" style="4" customWidth="1"/>
    <col min="8471" max="8471" width="15.42578125" style="4" customWidth="1"/>
    <col min="8472" max="8472" width="18.140625" style="4" customWidth="1"/>
    <col min="8473" max="8704" width="9.140625" style="4"/>
    <col min="8705" max="8705" width="5.7109375" style="4" customWidth="1"/>
    <col min="8706" max="8706" width="98.7109375" style="4" customWidth="1"/>
    <col min="8707" max="8707" width="16.85546875" style="4" customWidth="1"/>
    <col min="8708" max="8708" width="11.7109375" style="4" customWidth="1"/>
    <col min="8709" max="8709" width="9.85546875" style="4" customWidth="1"/>
    <col min="8710" max="8710" width="10.7109375" style="4" customWidth="1"/>
    <col min="8711" max="8712" width="14.140625" style="4" customWidth="1"/>
    <col min="8713" max="8713" width="9.42578125" style="4" customWidth="1"/>
    <col min="8714" max="8714" width="10.28515625" style="4" customWidth="1"/>
    <col min="8715" max="8716" width="14.7109375" style="4" customWidth="1"/>
    <col min="8717" max="8717" width="10.7109375" style="4" customWidth="1"/>
    <col min="8718" max="8718" width="10.140625" style="4" customWidth="1"/>
    <col min="8719" max="8719" width="15.28515625" style="4" customWidth="1"/>
    <col min="8720" max="8720" width="14.7109375" style="4" customWidth="1"/>
    <col min="8721" max="8721" width="9.42578125" style="4" customWidth="1"/>
    <col min="8722" max="8722" width="10.28515625" style="4" customWidth="1"/>
    <col min="8723" max="8723" width="14.7109375" style="4" customWidth="1"/>
    <col min="8724" max="8724" width="17.140625" style="4" customWidth="1"/>
    <col min="8725" max="8725" width="9.85546875" style="4" customWidth="1"/>
    <col min="8726" max="8726" width="10.140625" style="4" customWidth="1"/>
    <col min="8727" max="8727" width="15.42578125" style="4" customWidth="1"/>
    <col min="8728" max="8728" width="18.140625" style="4" customWidth="1"/>
    <col min="8729" max="8960" width="9.140625" style="4"/>
    <col min="8961" max="8961" width="5.7109375" style="4" customWidth="1"/>
    <col min="8962" max="8962" width="98.7109375" style="4" customWidth="1"/>
    <col min="8963" max="8963" width="16.85546875" style="4" customWidth="1"/>
    <col min="8964" max="8964" width="11.7109375" style="4" customWidth="1"/>
    <col min="8965" max="8965" width="9.85546875" style="4" customWidth="1"/>
    <col min="8966" max="8966" width="10.7109375" style="4" customWidth="1"/>
    <col min="8967" max="8968" width="14.140625" style="4" customWidth="1"/>
    <col min="8969" max="8969" width="9.42578125" style="4" customWidth="1"/>
    <col min="8970" max="8970" width="10.28515625" style="4" customWidth="1"/>
    <col min="8971" max="8972" width="14.7109375" style="4" customWidth="1"/>
    <col min="8973" max="8973" width="10.7109375" style="4" customWidth="1"/>
    <col min="8974" max="8974" width="10.140625" style="4" customWidth="1"/>
    <col min="8975" max="8975" width="15.28515625" style="4" customWidth="1"/>
    <col min="8976" max="8976" width="14.7109375" style="4" customWidth="1"/>
    <col min="8977" max="8977" width="9.42578125" style="4" customWidth="1"/>
    <col min="8978" max="8978" width="10.28515625" style="4" customWidth="1"/>
    <col min="8979" max="8979" width="14.7109375" style="4" customWidth="1"/>
    <col min="8980" max="8980" width="17.140625" style="4" customWidth="1"/>
    <col min="8981" max="8981" width="9.85546875" style="4" customWidth="1"/>
    <col min="8982" max="8982" width="10.140625" style="4" customWidth="1"/>
    <col min="8983" max="8983" width="15.42578125" style="4" customWidth="1"/>
    <col min="8984" max="8984" width="18.140625" style="4" customWidth="1"/>
    <col min="8985" max="9216" width="9.140625" style="4"/>
    <col min="9217" max="9217" width="5.7109375" style="4" customWidth="1"/>
    <col min="9218" max="9218" width="98.7109375" style="4" customWidth="1"/>
    <col min="9219" max="9219" width="16.85546875" style="4" customWidth="1"/>
    <col min="9220" max="9220" width="11.7109375" style="4" customWidth="1"/>
    <col min="9221" max="9221" width="9.85546875" style="4" customWidth="1"/>
    <col min="9222" max="9222" width="10.7109375" style="4" customWidth="1"/>
    <col min="9223" max="9224" width="14.140625" style="4" customWidth="1"/>
    <col min="9225" max="9225" width="9.42578125" style="4" customWidth="1"/>
    <col min="9226" max="9226" width="10.28515625" style="4" customWidth="1"/>
    <col min="9227" max="9228" width="14.7109375" style="4" customWidth="1"/>
    <col min="9229" max="9229" width="10.7109375" style="4" customWidth="1"/>
    <col min="9230" max="9230" width="10.140625" style="4" customWidth="1"/>
    <col min="9231" max="9231" width="15.28515625" style="4" customWidth="1"/>
    <col min="9232" max="9232" width="14.7109375" style="4" customWidth="1"/>
    <col min="9233" max="9233" width="9.42578125" style="4" customWidth="1"/>
    <col min="9234" max="9234" width="10.28515625" style="4" customWidth="1"/>
    <col min="9235" max="9235" width="14.7109375" style="4" customWidth="1"/>
    <col min="9236" max="9236" width="17.140625" style="4" customWidth="1"/>
    <col min="9237" max="9237" width="9.85546875" style="4" customWidth="1"/>
    <col min="9238" max="9238" width="10.140625" style="4" customWidth="1"/>
    <col min="9239" max="9239" width="15.42578125" style="4" customWidth="1"/>
    <col min="9240" max="9240" width="18.140625" style="4" customWidth="1"/>
    <col min="9241" max="9472" width="9.140625" style="4"/>
    <col min="9473" max="9473" width="5.7109375" style="4" customWidth="1"/>
    <col min="9474" max="9474" width="98.7109375" style="4" customWidth="1"/>
    <col min="9475" max="9475" width="16.85546875" style="4" customWidth="1"/>
    <col min="9476" max="9476" width="11.7109375" style="4" customWidth="1"/>
    <col min="9477" max="9477" width="9.85546875" style="4" customWidth="1"/>
    <col min="9478" max="9478" width="10.7109375" style="4" customWidth="1"/>
    <col min="9479" max="9480" width="14.140625" style="4" customWidth="1"/>
    <col min="9481" max="9481" width="9.42578125" style="4" customWidth="1"/>
    <col min="9482" max="9482" width="10.28515625" style="4" customWidth="1"/>
    <col min="9483" max="9484" width="14.7109375" style="4" customWidth="1"/>
    <col min="9485" max="9485" width="10.7109375" style="4" customWidth="1"/>
    <col min="9486" max="9486" width="10.140625" style="4" customWidth="1"/>
    <col min="9487" max="9487" width="15.28515625" style="4" customWidth="1"/>
    <col min="9488" max="9488" width="14.7109375" style="4" customWidth="1"/>
    <col min="9489" max="9489" width="9.42578125" style="4" customWidth="1"/>
    <col min="9490" max="9490" width="10.28515625" style="4" customWidth="1"/>
    <col min="9491" max="9491" width="14.7109375" style="4" customWidth="1"/>
    <col min="9492" max="9492" width="17.140625" style="4" customWidth="1"/>
    <col min="9493" max="9493" width="9.85546875" style="4" customWidth="1"/>
    <col min="9494" max="9494" width="10.140625" style="4" customWidth="1"/>
    <col min="9495" max="9495" width="15.42578125" style="4" customWidth="1"/>
    <col min="9496" max="9496" width="18.140625" style="4" customWidth="1"/>
    <col min="9497" max="9728" width="9.140625" style="4"/>
    <col min="9729" max="9729" width="5.7109375" style="4" customWidth="1"/>
    <col min="9730" max="9730" width="98.7109375" style="4" customWidth="1"/>
    <col min="9731" max="9731" width="16.85546875" style="4" customWidth="1"/>
    <col min="9732" max="9732" width="11.7109375" style="4" customWidth="1"/>
    <col min="9733" max="9733" width="9.85546875" style="4" customWidth="1"/>
    <col min="9734" max="9734" width="10.7109375" style="4" customWidth="1"/>
    <col min="9735" max="9736" width="14.140625" style="4" customWidth="1"/>
    <col min="9737" max="9737" width="9.42578125" style="4" customWidth="1"/>
    <col min="9738" max="9738" width="10.28515625" style="4" customWidth="1"/>
    <col min="9739" max="9740" width="14.7109375" style="4" customWidth="1"/>
    <col min="9741" max="9741" width="10.7109375" style="4" customWidth="1"/>
    <col min="9742" max="9742" width="10.140625" style="4" customWidth="1"/>
    <col min="9743" max="9743" width="15.28515625" style="4" customWidth="1"/>
    <col min="9744" max="9744" width="14.7109375" style="4" customWidth="1"/>
    <col min="9745" max="9745" width="9.42578125" style="4" customWidth="1"/>
    <col min="9746" max="9746" width="10.28515625" style="4" customWidth="1"/>
    <col min="9747" max="9747" width="14.7109375" style="4" customWidth="1"/>
    <col min="9748" max="9748" width="17.140625" style="4" customWidth="1"/>
    <col min="9749" max="9749" width="9.85546875" style="4" customWidth="1"/>
    <col min="9750" max="9750" width="10.140625" style="4" customWidth="1"/>
    <col min="9751" max="9751" width="15.42578125" style="4" customWidth="1"/>
    <col min="9752" max="9752" width="18.140625" style="4" customWidth="1"/>
    <col min="9753" max="9984" width="9.140625" style="4"/>
    <col min="9985" max="9985" width="5.7109375" style="4" customWidth="1"/>
    <col min="9986" max="9986" width="98.7109375" style="4" customWidth="1"/>
    <col min="9987" max="9987" width="16.85546875" style="4" customWidth="1"/>
    <col min="9988" max="9988" width="11.7109375" style="4" customWidth="1"/>
    <col min="9989" max="9989" width="9.85546875" style="4" customWidth="1"/>
    <col min="9990" max="9990" width="10.7109375" style="4" customWidth="1"/>
    <col min="9991" max="9992" width="14.140625" style="4" customWidth="1"/>
    <col min="9993" max="9993" width="9.42578125" style="4" customWidth="1"/>
    <col min="9994" max="9994" width="10.28515625" style="4" customWidth="1"/>
    <col min="9995" max="9996" width="14.7109375" style="4" customWidth="1"/>
    <col min="9997" max="9997" width="10.7109375" style="4" customWidth="1"/>
    <col min="9998" max="9998" width="10.140625" style="4" customWidth="1"/>
    <col min="9999" max="9999" width="15.28515625" style="4" customWidth="1"/>
    <col min="10000" max="10000" width="14.7109375" style="4" customWidth="1"/>
    <col min="10001" max="10001" width="9.42578125" style="4" customWidth="1"/>
    <col min="10002" max="10002" width="10.28515625" style="4" customWidth="1"/>
    <col min="10003" max="10003" width="14.7109375" style="4" customWidth="1"/>
    <col min="10004" max="10004" width="17.140625" style="4" customWidth="1"/>
    <col min="10005" max="10005" width="9.85546875" style="4" customWidth="1"/>
    <col min="10006" max="10006" width="10.140625" style="4" customWidth="1"/>
    <col min="10007" max="10007" width="15.42578125" style="4" customWidth="1"/>
    <col min="10008" max="10008" width="18.140625" style="4" customWidth="1"/>
    <col min="10009" max="10240" width="9.140625" style="4"/>
    <col min="10241" max="10241" width="5.7109375" style="4" customWidth="1"/>
    <col min="10242" max="10242" width="98.7109375" style="4" customWidth="1"/>
    <col min="10243" max="10243" width="16.85546875" style="4" customWidth="1"/>
    <col min="10244" max="10244" width="11.7109375" style="4" customWidth="1"/>
    <col min="10245" max="10245" width="9.85546875" style="4" customWidth="1"/>
    <col min="10246" max="10246" width="10.7109375" style="4" customWidth="1"/>
    <col min="10247" max="10248" width="14.140625" style="4" customWidth="1"/>
    <col min="10249" max="10249" width="9.42578125" style="4" customWidth="1"/>
    <col min="10250" max="10250" width="10.28515625" style="4" customWidth="1"/>
    <col min="10251" max="10252" width="14.7109375" style="4" customWidth="1"/>
    <col min="10253" max="10253" width="10.7109375" style="4" customWidth="1"/>
    <col min="10254" max="10254" width="10.140625" style="4" customWidth="1"/>
    <col min="10255" max="10255" width="15.28515625" style="4" customWidth="1"/>
    <col min="10256" max="10256" width="14.7109375" style="4" customWidth="1"/>
    <col min="10257" max="10257" width="9.42578125" style="4" customWidth="1"/>
    <col min="10258" max="10258" width="10.28515625" style="4" customWidth="1"/>
    <col min="10259" max="10259" width="14.7109375" style="4" customWidth="1"/>
    <col min="10260" max="10260" width="17.140625" style="4" customWidth="1"/>
    <col min="10261" max="10261" width="9.85546875" style="4" customWidth="1"/>
    <col min="10262" max="10262" width="10.140625" style="4" customWidth="1"/>
    <col min="10263" max="10263" width="15.42578125" style="4" customWidth="1"/>
    <col min="10264" max="10264" width="18.140625" style="4" customWidth="1"/>
    <col min="10265" max="10496" width="9.140625" style="4"/>
    <col min="10497" max="10497" width="5.7109375" style="4" customWidth="1"/>
    <col min="10498" max="10498" width="98.7109375" style="4" customWidth="1"/>
    <col min="10499" max="10499" width="16.85546875" style="4" customWidth="1"/>
    <col min="10500" max="10500" width="11.7109375" style="4" customWidth="1"/>
    <col min="10501" max="10501" width="9.85546875" style="4" customWidth="1"/>
    <col min="10502" max="10502" width="10.7109375" style="4" customWidth="1"/>
    <col min="10503" max="10504" width="14.140625" style="4" customWidth="1"/>
    <col min="10505" max="10505" width="9.42578125" style="4" customWidth="1"/>
    <col min="10506" max="10506" width="10.28515625" style="4" customWidth="1"/>
    <col min="10507" max="10508" width="14.7109375" style="4" customWidth="1"/>
    <col min="10509" max="10509" width="10.7109375" style="4" customWidth="1"/>
    <col min="10510" max="10510" width="10.140625" style="4" customWidth="1"/>
    <col min="10511" max="10511" width="15.28515625" style="4" customWidth="1"/>
    <col min="10512" max="10512" width="14.7109375" style="4" customWidth="1"/>
    <col min="10513" max="10513" width="9.42578125" style="4" customWidth="1"/>
    <col min="10514" max="10514" width="10.28515625" style="4" customWidth="1"/>
    <col min="10515" max="10515" width="14.7109375" style="4" customWidth="1"/>
    <col min="10516" max="10516" width="17.140625" style="4" customWidth="1"/>
    <col min="10517" max="10517" width="9.85546875" style="4" customWidth="1"/>
    <col min="10518" max="10518" width="10.140625" style="4" customWidth="1"/>
    <col min="10519" max="10519" width="15.42578125" style="4" customWidth="1"/>
    <col min="10520" max="10520" width="18.140625" style="4" customWidth="1"/>
    <col min="10521" max="10752" width="9.140625" style="4"/>
    <col min="10753" max="10753" width="5.7109375" style="4" customWidth="1"/>
    <col min="10754" max="10754" width="98.7109375" style="4" customWidth="1"/>
    <col min="10755" max="10755" width="16.85546875" style="4" customWidth="1"/>
    <col min="10756" max="10756" width="11.7109375" style="4" customWidth="1"/>
    <col min="10757" max="10757" width="9.85546875" style="4" customWidth="1"/>
    <col min="10758" max="10758" width="10.7109375" style="4" customWidth="1"/>
    <col min="10759" max="10760" width="14.140625" style="4" customWidth="1"/>
    <col min="10761" max="10761" width="9.42578125" style="4" customWidth="1"/>
    <col min="10762" max="10762" width="10.28515625" style="4" customWidth="1"/>
    <col min="10763" max="10764" width="14.7109375" style="4" customWidth="1"/>
    <col min="10765" max="10765" width="10.7109375" style="4" customWidth="1"/>
    <col min="10766" max="10766" width="10.140625" style="4" customWidth="1"/>
    <col min="10767" max="10767" width="15.28515625" style="4" customWidth="1"/>
    <col min="10768" max="10768" width="14.7109375" style="4" customWidth="1"/>
    <col min="10769" max="10769" width="9.42578125" style="4" customWidth="1"/>
    <col min="10770" max="10770" width="10.28515625" style="4" customWidth="1"/>
    <col min="10771" max="10771" width="14.7109375" style="4" customWidth="1"/>
    <col min="10772" max="10772" width="17.140625" style="4" customWidth="1"/>
    <col min="10773" max="10773" width="9.85546875" style="4" customWidth="1"/>
    <col min="10774" max="10774" width="10.140625" style="4" customWidth="1"/>
    <col min="10775" max="10775" width="15.42578125" style="4" customWidth="1"/>
    <col min="10776" max="10776" width="18.140625" style="4" customWidth="1"/>
    <col min="10777" max="11008" width="9.140625" style="4"/>
    <col min="11009" max="11009" width="5.7109375" style="4" customWidth="1"/>
    <col min="11010" max="11010" width="98.7109375" style="4" customWidth="1"/>
    <col min="11011" max="11011" width="16.85546875" style="4" customWidth="1"/>
    <col min="11012" max="11012" width="11.7109375" style="4" customWidth="1"/>
    <col min="11013" max="11013" width="9.85546875" style="4" customWidth="1"/>
    <col min="11014" max="11014" width="10.7109375" style="4" customWidth="1"/>
    <col min="11015" max="11016" width="14.140625" style="4" customWidth="1"/>
    <col min="11017" max="11017" width="9.42578125" style="4" customWidth="1"/>
    <col min="11018" max="11018" width="10.28515625" style="4" customWidth="1"/>
    <col min="11019" max="11020" width="14.7109375" style="4" customWidth="1"/>
    <col min="11021" max="11021" width="10.7109375" style="4" customWidth="1"/>
    <col min="11022" max="11022" width="10.140625" style="4" customWidth="1"/>
    <col min="11023" max="11023" width="15.28515625" style="4" customWidth="1"/>
    <col min="11024" max="11024" width="14.7109375" style="4" customWidth="1"/>
    <col min="11025" max="11025" width="9.42578125" style="4" customWidth="1"/>
    <col min="11026" max="11026" width="10.28515625" style="4" customWidth="1"/>
    <col min="11027" max="11027" width="14.7109375" style="4" customWidth="1"/>
    <col min="11028" max="11028" width="17.140625" style="4" customWidth="1"/>
    <col min="11029" max="11029" width="9.85546875" style="4" customWidth="1"/>
    <col min="11030" max="11030" width="10.140625" style="4" customWidth="1"/>
    <col min="11031" max="11031" width="15.42578125" style="4" customWidth="1"/>
    <col min="11032" max="11032" width="18.140625" style="4" customWidth="1"/>
    <col min="11033" max="11264" width="9.140625" style="4"/>
    <col min="11265" max="11265" width="5.7109375" style="4" customWidth="1"/>
    <col min="11266" max="11266" width="98.7109375" style="4" customWidth="1"/>
    <col min="11267" max="11267" width="16.85546875" style="4" customWidth="1"/>
    <col min="11268" max="11268" width="11.7109375" style="4" customWidth="1"/>
    <col min="11269" max="11269" width="9.85546875" style="4" customWidth="1"/>
    <col min="11270" max="11270" width="10.7109375" style="4" customWidth="1"/>
    <col min="11271" max="11272" width="14.140625" style="4" customWidth="1"/>
    <col min="11273" max="11273" width="9.42578125" style="4" customWidth="1"/>
    <col min="11274" max="11274" width="10.28515625" style="4" customWidth="1"/>
    <col min="11275" max="11276" width="14.7109375" style="4" customWidth="1"/>
    <col min="11277" max="11277" width="10.7109375" style="4" customWidth="1"/>
    <col min="11278" max="11278" width="10.140625" style="4" customWidth="1"/>
    <col min="11279" max="11279" width="15.28515625" style="4" customWidth="1"/>
    <col min="11280" max="11280" width="14.7109375" style="4" customWidth="1"/>
    <col min="11281" max="11281" width="9.42578125" style="4" customWidth="1"/>
    <col min="11282" max="11282" width="10.28515625" style="4" customWidth="1"/>
    <col min="11283" max="11283" width="14.7109375" style="4" customWidth="1"/>
    <col min="11284" max="11284" width="17.140625" style="4" customWidth="1"/>
    <col min="11285" max="11285" width="9.85546875" style="4" customWidth="1"/>
    <col min="11286" max="11286" width="10.140625" style="4" customWidth="1"/>
    <col min="11287" max="11287" width="15.42578125" style="4" customWidth="1"/>
    <col min="11288" max="11288" width="18.140625" style="4" customWidth="1"/>
    <col min="11289" max="11520" width="9.140625" style="4"/>
    <col min="11521" max="11521" width="5.7109375" style="4" customWidth="1"/>
    <col min="11522" max="11522" width="98.7109375" style="4" customWidth="1"/>
    <col min="11523" max="11523" width="16.85546875" style="4" customWidth="1"/>
    <col min="11524" max="11524" width="11.7109375" style="4" customWidth="1"/>
    <col min="11525" max="11525" width="9.85546875" style="4" customWidth="1"/>
    <col min="11526" max="11526" width="10.7109375" style="4" customWidth="1"/>
    <col min="11527" max="11528" width="14.140625" style="4" customWidth="1"/>
    <col min="11529" max="11529" width="9.42578125" style="4" customWidth="1"/>
    <col min="11530" max="11530" width="10.28515625" style="4" customWidth="1"/>
    <col min="11531" max="11532" width="14.7109375" style="4" customWidth="1"/>
    <col min="11533" max="11533" width="10.7109375" style="4" customWidth="1"/>
    <col min="11534" max="11534" width="10.140625" style="4" customWidth="1"/>
    <col min="11535" max="11535" width="15.28515625" style="4" customWidth="1"/>
    <col min="11536" max="11536" width="14.7109375" style="4" customWidth="1"/>
    <col min="11537" max="11537" width="9.42578125" style="4" customWidth="1"/>
    <col min="11538" max="11538" width="10.28515625" style="4" customWidth="1"/>
    <col min="11539" max="11539" width="14.7109375" style="4" customWidth="1"/>
    <col min="11540" max="11540" width="17.140625" style="4" customWidth="1"/>
    <col min="11541" max="11541" width="9.85546875" style="4" customWidth="1"/>
    <col min="11542" max="11542" width="10.140625" style="4" customWidth="1"/>
    <col min="11543" max="11543" width="15.42578125" style="4" customWidth="1"/>
    <col min="11544" max="11544" width="18.140625" style="4" customWidth="1"/>
    <col min="11545" max="11776" width="9.140625" style="4"/>
    <col min="11777" max="11777" width="5.7109375" style="4" customWidth="1"/>
    <col min="11778" max="11778" width="98.7109375" style="4" customWidth="1"/>
    <col min="11779" max="11779" width="16.85546875" style="4" customWidth="1"/>
    <col min="11780" max="11780" width="11.7109375" style="4" customWidth="1"/>
    <col min="11781" max="11781" width="9.85546875" style="4" customWidth="1"/>
    <col min="11782" max="11782" width="10.7109375" style="4" customWidth="1"/>
    <col min="11783" max="11784" width="14.140625" style="4" customWidth="1"/>
    <col min="11785" max="11785" width="9.42578125" style="4" customWidth="1"/>
    <col min="11786" max="11786" width="10.28515625" style="4" customWidth="1"/>
    <col min="11787" max="11788" width="14.7109375" style="4" customWidth="1"/>
    <col min="11789" max="11789" width="10.7109375" style="4" customWidth="1"/>
    <col min="11790" max="11790" width="10.140625" style="4" customWidth="1"/>
    <col min="11791" max="11791" width="15.28515625" style="4" customWidth="1"/>
    <col min="11792" max="11792" width="14.7109375" style="4" customWidth="1"/>
    <col min="11793" max="11793" width="9.42578125" style="4" customWidth="1"/>
    <col min="11794" max="11794" width="10.28515625" style="4" customWidth="1"/>
    <col min="11795" max="11795" width="14.7109375" style="4" customWidth="1"/>
    <col min="11796" max="11796" width="17.140625" style="4" customWidth="1"/>
    <col min="11797" max="11797" width="9.85546875" style="4" customWidth="1"/>
    <col min="11798" max="11798" width="10.140625" style="4" customWidth="1"/>
    <col min="11799" max="11799" width="15.42578125" style="4" customWidth="1"/>
    <col min="11800" max="11800" width="18.140625" style="4" customWidth="1"/>
    <col min="11801" max="12032" width="9.140625" style="4"/>
    <col min="12033" max="12033" width="5.7109375" style="4" customWidth="1"/>
    <col min="12034" max="12034" width="98.7109375" style="4" customWidth="1"/>
    <col min="12035" max="12035" width="16.85546875" style="4" customWidth="1"/>
    <col min="12036" max="12036" width="11.7109375" style="4" customWidth="1"/>
    <col min="12037" max="12037" width="9.85546875" style="4" customWidth="1"/>
    <col min="12038" max="12038" width="10.7109375" style="4" customWidth="1"/>
    <col min="12039" max="12040" width="14.140625" style="4" customWidth="1"/>
    <col min="12041" max="12041" width="9.42578125" style="4" customWidth="1"/>
    <col min="12042" max="12042" width="10.28515625" style="4" customWidth="1"/>
    <col min="12043" max="12044" width="14.7109375" style="4" customWidth="1"/>
    <col min="12045" max="12045" width="10.7109375" style="4" customWidth="1"/>
    <col min="12046" max="12046" width="10.140625" style="4" customWidth="1"/>
    <col min="12047" max="12047" width="15.28515625" style="4" customWidth="1"/>
    <col min="12048" max="12048" width="14.7109375" style="4" customWidth="1"/>
    <col min="12049" max="12049" width="9.42578125" style="4" customWidth="1"/>
    <col min="12050" max="12050" width="10.28515625" style="4" customWidth="1"/>
    <col min="12051" max="12051" width="14.7109375" style="4" customWidth="1"/>
    <col min="12052" max="12052" width="17.140625" style="4" customWidth="1"/>
    <col min="12053" max="12053" width="9.85546875" style="4" customWidth="1"/>
    <col min="12054" max="12054" width="10.140625" style="4" customWidth="1"/>
    <col min="12055" max="12055" width="15.42578125" style="4" customWidth="1"/>
    <col min="12056" max="12056" width="18.140625" style="4" customWidth="1"/>
    <col min="12057" max="12288" width="9.140625" style="4"/>
    <col min="12289" max="12289" width="5.7109375" style="4" customWidth="1"/>
    <col min="12290" max="12290" width="98.7109375" style="4" customWidth="1"/>
    <col min="12291" max="12291" width="16.85546875" style="4" customWidth="1"/>
    <col min="12292" max="12292" width="11.7109375" style="4" customWidth="1"/>
    <col min="12293" max="12293" width="9.85546875" style="4" customWidth="1"/>
    <col min="12294" max="12294" width="10.7109375" style="4" customWidth="1"/>
    <col min="12295" max="12296" width="14.140625" style="4" customWidth="1"/>
    <col min="12297" max="12297" width="9.42578125" style="4" customWidth="1"/>
    <col min="12298" max="12298" width="10.28515625" style="4" customWidth="1"/>
    <col min="12299" max="12300" width="14.7109375" style="4" customWidth="1"/>
    <col min="12301" max="12301" width="10.7109375" style="4" customWidth="1"/>
    <col min="12302" max="12302" width="10.140625" style="4" customWidth="1"/>
    <col min="12303" max="12303" width="15.28515625" style="4" customWidth="1"/>
    <col min="12304" max="12304" width="14.7109375" style="4" customWidth="1"/>
    <col min="12305" max="12305" width="9.42578125" style="4" customWidth="1"/>
    <col min="12306" max="12306" width="10.28515625" style="4" customWidth="1"/>
    <col min="12307" max="12307" width="14.7109375" style="4" customWidth="1"/>
    <col min="12308" max="12308" width="17.140625" style="4" customWidth="1"/>
    <col min="12309" max="12309" width="9.85546875" style="4" customWidth="1"/>
    <col min="12310" max="12310" width="10.140625" style="4" customWidth="1"/>
    <col min="12311" max="12311" width="15.42578125" style="4" customWidth="1"/>
    <col min="12312" max="12312" width="18.140625" style="4" customWidth="1"/>
    <col min="12313" max="12544" width="9.140625" style="4"/>
    <col min="12545" max="12545" width="5.7109375" style="4" customWidth="1"/>
    <col min="12546" max="12546" width="98.7109375" style="4" customWidth="1"/>
    <col min="12547" max="12547" width="16.85546875" style="4" customWidth="1"/>
    <col min="12548" max="12548" width="11.7109375" style="4" customWidth="1"/>
    <col min="12549" max="12549" width="9.85546875" style="4" customWidth="1"/>
    <col min="12550" max="12550" width="10.7109375" style="4" customWidth="1"/>
    <col min="12551" max="12552" width="14.140625" style="4" customWidth="1"/>
    <col min="12553" max="12553" width="9.42578125" style="4" customWidth="1"/>
    <col min="12554" max="12554" width="10.28515625" style="4" customWidth="1"/>
    <col min="12555" max="12556" width="14.7109375" style="4" customWidth="1"/>
    <col min="12557" max="12557" width="10.7109375" style="4" customWidth="1"/>
    <col min="12558" max="12558" width="10.140625" style="4" customWidth="1"/>
    <col min="12559" max="12559" width="15.28515625" style="4" customWidth="1"/>
    <col min="12560" max="12560" width="14.7109375" style="4" customWidth="1"/>
    <col min="12561" max="12561" width="9.42578125" style="4" customWidth="1"/>
    <col min="12562" max="12562" width="10.28515625" style="4" customWidth="1"/>
    <col min="12563" max="12563" width="14.7109375" style="4" customWidth="1"/>
    <col min="12564" max="12564" width="17.140625" style="4" customWidth="1"/>
    <col min="12565" max="12565" width="9.85546875" style="4" customWidth="1"/>
    <col min="12566" max="12566" width="10.140625" style="4" customWidth="1"/>
    <col min="12567" max="12567" width="15.42578125" style="4" customWidth="1"/>
    <col min="12568" max="12568" width="18.140625" style="4" customWidth="1"/>
    <col min="12569" max="12800" width="9.140625" style="4"/>
    <col min="12801" max="12801" width="5.7109375" style="4" customWidth="1"/>
    <col min="12802" max="12802" width="98.7109375" style="4" customWidth="1"/>
    <col min="12803" max="12803" width="16.85546875" style="4" customWidth="1"/>
    <col min="12804" max="12804" width="11.7109375" style="4" customWidth="1"/>
    <col min="12805" max="12805" width="9.85546875" style="4" customWidth="1"/>
    <col min="12806" max="12806" width="10.7109375" style="4" customWidth="1"/>
    <col min="12807" max="12808" width="14.140625" style="4" customWidth="1"/>
    <col min="12809" max="12809" width="9.42578125" style="4" customWidth="1"/>
    <col min="12810" max="12810" width="10.28515625" style="4" customWidth="1"/>
    <col min="12811" max="12812" width="14.7109375" style="4" customWidth="1"/>
    <col min="12813" max="12813" width="10.7109375" style="4" customWidth="1"/>
    <col min="12814" max="12814" width="10.140625" style="4" customWidth="1"/>
    <col min="12815" max="12815" width="15.28515625" style="4" customWidth="1"/>
    <col min="12816" max="12816" width="14.7109375" style="4" customWidth="1"/>
    <col min="12817" max="12817" width="9.42578125" style="4" customWidth="1"/>
    <col min="12818" max="12818" width="10.28515625" style="4" customWidth="1"/>
    <col min="12819" max="12819" width="14.7109375" style="4" customWidth="1"/>
    <col min="12820" max="12820" width="17.140625" style="4" customWidth="1"/>
    <col min="12821" max="12821" width="9.85546875" style="4" customWidth="1"/>
    <col min="12822" max="12822" width="10.140625" style="4" customWidth="1"/>
    <col min="12823" max="12823" width="15.42578125" style="4" customWidth="1"/>
    <col min="12824" max="12824" width="18.140625" style="4" customWidth="1"/>
    <col min="12825" max="13056" width="9.140625" style="4"/>
    <col min="13057" max="13057" width="5.7109375" style="4" customWidth="1"/>
    <col min="13058" max="13058" width="98.7109375" style="4" customWidth="1"/>
    <col min="13059" max="13059" width="16.85546875" style="4" customWidth="1"/>
    <col min="13060" max="13060" width="11.7109375" style="4" customWidth="1"/>
    <col min="13061" max="13061" width="9.85546875" style="4" customWidth="1"/>
    <col min="13062" max="13062" width="10.7109375" style="4" customWidth="1"/>
    <col min="13063" max="13064" width="14.140625" style="4" customWidth="1"/>
    <col min="13065" max="13065" width="9.42578125" style="4" customWidth="1"/>
    <col min="13066" max="13066" width="10.28515625" style="4" customWidth="1"/>
    <col min="13067" max="13068" width="14.7109375" style="4" customWidth="1"/>
    <col min="13069" max="13069" width="10.7109375" style="4" customWidth="1"/>
    <col min="13070" max="13070" width="10.140625" style="4" customWidth="1"/>
    <col min="13071" max="13071" width="15.28515625" style="4" customWidth="1"/>
    <col min="13072" max="13072" width="14.7109375" style="4" customWidth="1"/>
    <col min="13073" max="13073" width="9.42578125" style="4" customWidth="1"/>
    <col min="13074" max="13074" width="10.28515625" style="4" customWidth="1"/>
    <col min="13075" max="13075" width="14.7109375" style="4" customWidth="1"/>
    <col min="13076" max="13076" width="17.140625" style="4" customWidth="1"/>
    <col min="13077" max="13077" width="9.85546875" style="4" customWidth="1"/>
    <col min="13078" max="13078" width="10.140625" style="4" customWidth="1"/>
    <col min="13079" max="13079" width="15.42578125" style="4" customWidth="1"/>
    <col min="13080" max="13080" width="18.140625" style="4" customWidth="1"/>
    <col min="13081" max="13312" width="9.140625" style="4"/>
    <col min="13313" max="13313" width="5.7109375" style="4" customWidth="1"/>
    <col min="13314" max="13314" width="98.7109375" style="4" customWidth="1"/>
    <col min="13315" max="13315" width="16.85546875" style="4" customWidth="1"/>
    <col min="13316" max="13316" width="11.7109375" style="4" customWidth="1"/>
    <col min="13317" max="13317" width="9.85546875" style="4" customWidth="1"/>
    <col min="13318" max="13318" width="10.7109375" style="4" customWidth="1"/>
    <col min="13319" max="13320" width="14.140625" style="4" customWidth="1"/>
    <col min="13321" max="13321" width="9.42578125" style="4" customWidth="1"/>
    <col min="13322" max="13322" width="10.28515625" style="4" customWidth="1"/>
    <col min="13323" max="13324" width="14.7109375" style="4" customWidth="1"/>
    <col min="13325" max="13325" width="10.7109375" style="4" customWidth="1"/>
    <col min="13326" max="13326" width="10.140625" style="4" customWidth="1"/>
    <col min="13327" max="13327" width="15.28515625" style="4" customWidth="1"/>
    <col min="13328" max="13328" width="14.7109375" style="4" customWidth="1"/>
    <col min="13329" max="13329" width="9.42578125" style="4" customWidth="1"/>
    <col min="13330" max="13330" width="10.28515625" style="4" customWidth="1"/>
    <col min="13331" max="13331" width="14.7109375" style="4" customWidth="1"/>
    <col min="13332" max="13332" width="17.140625" style="4" customWidth="1"/>
    <col min="13333" max="13333" width="9.85546875" style="4" customWidth="1"/>
    <col min="13334" max="13334" width="10.140625" style="4" customWidth="1"/>
    <col min="13335" max="13335" width="15.42578125" style="4" customWidth="1"/>
    <col min="13336" max="13336" width="18.140625" style="4" customWidth="1"/>
    <col min="13337" max="13568" width="9.140625" style="4"/>
    <col min="13569" max="13569" width="5.7109375" style="4" customWidth="1"/>
    <col min="13570" max="13570" width="98.7109375" style="4" customWidth="1"/>
    <col min="13571" max="13571" width="16.85546875" style="4" customWidth="1"/>
    <col min="13572" max="13572" width="11.7109375" style="4" customWidth="1"/>
    <col min="13573" max="13573" width="9.85546875" style="4" customWidth="1"/>
    <col min="13574" max="13574" width="10.7109375" style="4" customWidth="1"/>
    <col min="13575" max="13576" width="14.140625" style="4" customWidth="1"/>
    <col min="13577" max="13577" width="9.42578125" style="4" customWidth="1"/>
    <col min="13578" max="13578" width="10.28515625" style="4" customWidth="1"/>
    <col min="13579" max="13580" width="14.7109375" style="4" customWidth="1"/>
    <col min="13581" max="13581" width="10.7109375" style="4" customWidth="1"/>
    <col min="13582" max="13582" width="10.140625" style="4" customWidth="1"/>
    <col min="13583" max="13583" width="15.28515625" style="4" customWidth="1"/>
    <col min="13584" max="13584" width="14.7109375" style="4" customWidth="1"/>
    <col min="13585" max="13585" width="9.42578125" style="4" customWidth="1"/>
    <col min="13586" max="13586" width="10.28515625" style="4" customWidth="1"/>
    <col min="13587" max="13587" width="14.7109375" style="4" customWidth="1"/>
    <col min="13588" max="13588" width="17.140625" style="4" customWidth="1"/>
    <col min="13589" max="13589" width="9.85546875" style="4" customWidth="1"/>
    <col min="13590" max="13590" width="10.140625" style="4" customWidth="1"/>
    <col min="13591" max="13591" width="15.42578125" style="4" customWidth="1"/>
    <col min="13592" max="13592" width="18.140625" style="4" customWidth="1"/>
    <col min="13593" max="13824" width="9.140625" style="4"/>
    <col min="13825" max="13825" width="5.7109375" style="4" customWidth="1"/>
    <col min="13826" max="13826" width="98.7109375" style="4" customWidth="1"/>
    <col min="13827" max="13827" width="16.85546875" style="4" customWidth="1"/>
    <col min="13828" max="13828" width="11.7109375" style="4" customWidth="1"/>
    <col min="13829" max="13829" width="9.85546875" style="4" customWidth="1"/>
    <col min="13830" max="13830" width="10.7109375" style="4" customWidth="1"/>
    <col min="13831" max="13832" width="14.140625" style="4" customWidth="1"/>
    <col min="13833" max="13833" width="9.42578125" style="4" customWidth="1"/>
    <col min="13834" max="13834" width="10.28515625" style="4" customWidth="1"/>
    <col min="13835" max="13836" width="14.7109375" style="4" customWidth="1"/>
    <col min="13837" max="13837" width="10.7109375" style="4" customWidth="1"/>
    <col min="13838" max="13838" width="10.140625" style="4" customWidth="1"/>
    <col min="13839" max="13839" width="15.28515625" style="4" customWidth="1"/>
    <col min="13840" max="13840" width="14.7109375" style="4" customWidth="1"/>
    <col min="13841" max="13841" width="9.42578125" style="4" customWidth="1"/>
    <col min="13842" max="13842" width="10.28515625" style="4" customWidth="1"/>
    <col min="13843" max="13843" width="14.7109375" style="4" customWidth="1"/>
    <col min="13844" max="13844" width="17.140625" style="4" customWidth="1"/>
    <col min="13845" max="13845" width="9.85546875" style="4" customWidth="1"/>
    <col min="13846" max="13846" width="10.140625" style="4" customWidth="1"/>
    <col min="13847" max="13847" width="15.42578125" style="4" customWidth="1"/>
    <col min="13848" max="13848" width="18.140625" style="4" customWidth="1"/>
    <col min="13849" max="14080" width="9.140625" style="4"/>
    <col min="14081" max="14081" width="5.7109375" style="4" customWidth="1"/>
    <col min="14082" max="14082" width="98.7109375" style="4" customWidth="1"/>
    <col min="14083" max="14083" width="16.85546875" style="4" customWidth="1"/>
    <col min="14084" max="14084" width="11.7109375" style="4" customWidth="1"/>
    <col min="14085" max="14085" width="9.85546875" style="4" customWidth="1"/>
    <col min="14086" max="14086" width="10.7109375" style="4" customWidth="1"/>
    <col min="14087" max="14088" width="14.140625" style="4" customWidth="1"/>
    <col min="14089" max="14089" width="9.42578125" style="4" customWidth="1"/>
    <col min="14090" max="14090" width="10.28515625" style="4" customWidth="1"/>
    <col min="14091" max="14092" width="14.7109375" style="4" customWidth="1"/>
    <col min="14093" max="14093" width="10.7109375" style="4" customWidth="1"/>
    <col min="14094" max="14094" width="10.140625" style="4" customWidth="1"/>
    <col min="14095" max="14095" width="15.28515625" style="4" customWidth="1"/>
    <col min="14096" max="14096" width="14.7109375" style="4" customWidth="1"/>
    <col min="14097" max="14097" width="9.42578125" style="4" customWidth="1"/>
    <col min="14098" max="14098" width="10.28515625" style="4" customWidth="1"/>
    <col min="14099" max="14099" width="14.7109375" style="4" customWidth="1"/>
    <col min="14100" max="14100" width="17.140625" style="4" customWidth="1"/>
    <col min="14101" max="14101" width="9.85546875" style="4" customWidth="1"/>
    <col min="14102" max="14102" width="10.140625" style="4" customWidth="1"/>
    <col min="14103" max="14103" width="15.42578125" style="4" customWidth="1"/>
    <col min="14104" max="14104" width="18.140625" style="4" customWidth="1"/>
    <col min="14105" max="14336" width="9.140625" style="4"/>
    <col min="14337" max="14337" width="5.7109375" style="4" customWidth="1"/>
    <col min="14338" max="14338" width="98.7109375" style="4" customWidth="1"/>
    <col min="14339" max="14339" width="16.85546875" style="4" customWidth="1"/>
    <col min="14340" max="14340" width="11.7109375" style="4" customWidth="1"/>
    <col min="14341" max="14341" width="9.85546875" style="4" customWidth="1"/>
    <col min="14342" max="14342" width="10.7109375" style="4" customWidth="1"/>
    <col min="14343" max="14344" width="14.140625" style="4" customWidth="1"/>
    <col min="14345" max="14345" width="9.42578125" style="4" customWidth="1"/>
    <col min="14346" max="14346" width="10.28515625" style="4" customWidth="1"/>
    <col min="14347" max="14348" width="14.7109375" style="4" customWidth="1"/>
    <col min="14349" max="14349" width="10.7109375" style="4" customWidth="1"/>
    <col min="14350" max="14350" width="10.140625" style="4" customWidth="1"/>
    <col min="14351" max="14351" width="15.28515625" style="4" customWidth="1"/>
    <col min="14352" max="14352" width="14.7109375" style="4" customWidth="1"/>
    <col min="14353" max="14353" width="9.42578125" style="4" customWidth="1"/>
    <col min="14354" max="14354" width="10.28515625" style="4" customWidth="1"/>
    <col min="14355" max="14355" width="14.7109375" style="4" customWidth="1"/>
    <col min="14356" max="14356" width="17.140625" style="4" customWidth="1"/>
    <col min="14357" max="14357" width="9.85546875" style="4" customWidth="1"/>
    <col min="14358" max="14358" width="10.140625" style="4" customWidth="1"/>
    <col min="14359" max="14359" width="15.42578125" style="4" customWidth="1"/>
    <col min="14360" max="14360" width="18.140625" style="4" customWidth="1"/>
    <col min="14361" max="14592" width="9.140625" style="4"/>
    <col min="14593" max="14593" width="5.7109375" style="4" customWidth="1"/>
    <col min="14594" max="14594" width="98.7109375" style="4" customWidth="1"/>
    <col min="14595" max="14595" width="16.85546875" style="4" customWidth="1"/>
    <col min="14596" max="14596" width="11.7109375" style="4" customWidth="1"/>
    <col min="14597" max="14597" width="9.85546875" style="4" customWidth="1"/>
    <col min="14598" max="14598" width="10.7109375" style="4" customWidth="1"/>
    <col min="14599" max="14600" width="14.140625" style="4" customWidth="1"/>
    <col min="14601" max="14601" width="9.42578125" style="4" customWidth="1"/>
    <col min="14602" max="14602" width="10.28515625" style="4" customWidth="1"/>
    <col min="14603" max="14604" width="14.7109375" style="4" customWidth="1"/>
    <col min="14605" max="14605" width="10.7109375" style="4" customWidth="1"/>
    <col min="14606" max="14606" width="10.140625" style="4" customWidth="1"/>
    <col min="14607" max="14607" width="15.28515625" style="4" customWidth="1"/>
    <col min="14608" max="14608" width="14.7109375" style="4" customWidth="1"/>
    <col min="14609" max="14609" width="9.42578125" style="4" customWidth="1"/>
    <col min="14610" max="14610" width="10.28515625" style="4" customWidth="1"/>
    <col min="14611" max="14611" width="14.7109375" style="4" customWidth="1"/>
    <col min="14612" max="14612" width="17.140625" style="4" customWidth="1"/>
    <col min="14613" max="14613" width="9.85546875" style="4" customWidth="1"/>
    <col min="14614" max="14614" width="10.140625" style="4" customWidth="1"/>
    <col min="14615" max="14615" width="15.42578125" style="4" customWidth="1"/>
    <col min="14616" max="14616" width="18.140625" style="4" customWidth="1"/>
    <col min="14617" max="14848" width="9.140625" style="4"/>
    <col min="14849" max="14849" width="5.7109375" style="4" customWidth="1"/>
    <col min="14850" max="14850" width="98.7109375" style="4" customWidth="1"/>
    <col min="14851" max="14851" width="16.85546875" style="4" customWidth="1"/>
    <col min="14852" max="14852" width="11.7109375" style="4" customWidth="1"/>
    <col min="14853" max="14853" width="9.85546875" style="4" customWidth="1"/>
    <col min="14854" max="14854" width="10.7109375" style="4" customWidth="1"/>
    <col min="14855" max="14856" width="14.140625" style="4" customWidth="1"/>
    <col min="14857" max="14857" width="9.42578125" style="4" customWidth="1"/>
    <col min="14858" max="14858" width="10.28515625" style="4" customWidth="1"/>
    <col min="14859" max="14860" width="14.7109375" style="4" customWidth="1"/>
    <col min="14861" max="14861" width="10.7109375" style="4" customWidth="1"/>
    <col min="14862" max="14862" width="10.140625" style="4" customWidth="1"/>
    <col min="14863" max="14863" width="15.28515625" style="4" customWidth="1"/>
    <col min="14864" max="14864" width="14.7109375" style="4" customWidth="1"/>
    <col min="14865" max="14865" width="9.42578125" style="4" customWidth="1"/>
    <col min="14866" max="14866" width="10.28515625" style="4" customWidth="1"/>
    <col min="14867" max="14867" width="14.7109375" style="4" customWidth="1"/>
    <col min="14868" max="14868" width="17.140625" style="4" customWidth="1"/>
    <col min="14869" max="14869" width="9.85546875" style="4" customWidth="1"/>
    <col min="14870" max="14870" width="10.140625" style="4" customWidth="1"/>
    <col min="14871" max="14871" width="15.42578125" style="4" customWidth="1"/>
    <col min="14872" max="14872" width="18.140625" style="4" customWidth="1"/>
    <col min="14873" max="15104" width="9.140625" style="4"/>
    <col min="15105" max="15105" width="5.7109375" style="4" customWidth="1"/>
    <col min="15106" max="15106" width="98.7109375" style="4" customWidth="1"/>
    <col min="15107" max="15107" width="16.85546875" style="4" customWidth="1"/>
    <col min="15108" max="15108" width="11.7109375" style="4" customWidth="1"/>
    <col min="15109" max="15109" width="9.85546875" style="4" customWidth="1"/>
    <col min="15110" max="15110" width="10.7109375" style="4" customWidth="1"/>
    <col min="15111" max="15112" width="14.140625" style="4" customWidth="1"/>
    <col min="15113" max="15113" width="9.42578125" style="4" customWidth="1"/>
    <col min="15114" max="15114" width="10.28515625" style="4" customWidth="1"/>
    <col min="15115" max="15116" width="14.7109375" style="4" customWidth="1"/>
    <col min="15117" max="15117" width="10.7109375" style="4" customWidth="1"/>
    <col min="15118" max="15118" width="10.140625" style="4" customWidth="1"/>
    <col min="15119" max="15119" width="15.28515625" style="4" customWidth="1"/>
    <col min="15120" max="15120" width="14.7109375" style="4" customWidth="1"/>
    <col min="15121" max="15121" width="9.42578125" style="4" customWidth="1"/>
    <col min="15122" max="15122" width="10.28515625" style="4" customWidth="1"/>
    <col min="15123" max="15123" width="14.7109375" style="4" customWidth="1"/>
    <col min="15124" max="15124" width="17.140625" style="4" customWidth="1"/>
    <col min="15125" max="15125" width="9.85546875" style="4" customWidth="1"/>
    <col min="15126" max="15126" width="10.140625" style="4" customWidth="1"/>
    <col min="15127" max="15127" width="15.42578125" style="4" customWidth="1"/>
    <col min="15128" max="15128" width="18.140625" style="4" customWidth="1"/>
    <col min="15129" max="15360" width="9.140625" style="4"/>
    <col min="15361" max="15361" width="5.7109375" style="4" customWidth="1"/>
    <col min="15362" max="15362" width="98.7109375" style="4" customWidth="1"/>
    <col min="15363" max="15363" width="16.85546875" style="4" customWidth="1"/>
    <col min="15364" max="15364" width="11.7109375" style="4" customWidth="1"/>
    <col min="15365" max="15365" width="9.85546875" style="4" customWidth="1"/>
    <col min="15366" max="15366" width="10.7109375" style="4" customWidth="1"/>
    <col min="15367" max="15368" width="14.140625" style="4" customWidth="1"/>
    <col min="15369" max="15369" width="9.42578125" style="4" customWidth="1"/>
    <col min="15370" max="15370" width="10.28515625" style="4" customWidth="1"/>
    <col min="15371" max="15372" width="14.7109375" style="4" customWidth="1"/>
    <col min="15373" max="15373" width="10.7109375" style="4" customWidth="1"/>
    <col min="15374" max="15374" width="10.140625" style="4" customWidth="1"/>
    <col min="15375" max="15375" width="15.28515625" style="4" customWidth="1"/>
    <col min="15376" max="15376" width="14.7109375" style="4" customWidth="1"/>
    <col min="15377" max="15377" width="9.42578125" style="4" customWidth="1"/>
    <col min="15378" max="15378" width="10.28515625" style="4" customWidth="1"/>
    <col min="15379" max="15379" width="14.7109375" style="4" customWidth="1"/>
    <col min="15380" max="15380" width="17.140625" style="4" customWidth="1"/>
    <col min="15381" max="15381" width="9.85546875" style="4" customWidth="1"/>
    <col min="15382" max="15382" width="10.140625" style="4" customWidth="1"/>
    <col min="15383" max="15383" width="15.42578125" style="4" customWidth="1"/>
    <col min="15384" max="15384" width="18.140625" style="4" customWidth="1"/>
    <col min="15385" max="15616" width="9.140625" style="4"/>
    <col min="15617" max="15617" width="5.7109375" style="4" customWidth="1"/>
    <col min="15618" max="15618" width="98.7109375" style="4" customWidth="1"/>
    <col min="15619" max="15619" width="16.85546875" style="4" customWidth="1"/>
    <col min="15620" max="15620" width="11.7109375" style="4" customWidth="1"/>
    <col min="15621" max="15621" width="9.85546875" style="4" customWidth="1"/>
    <col min="15622" max="15622" width="10.7109375" style="4" customWidth="1"/>
    <col min="15623" max="15624" width="14.140625" style="4" customWidth="1"/>
    <col min="15625" max="15625" width="9.42578125" style="4" customWidth="1"/>
    <col min="15626" max="15626" width="10.28515625" style="4" customWidth="1"/>
    <col min="15627" max="15628" width="14.7109375" style="4" customWidth="1"/>
    <col min="15629" max="15629" width="10.7109375" style="4" customWidth="1"/>
    <col min="15630" max="15630" width="10.140625" style="4" customWidth="1"/>
    <col min="15631" max="15631" width="15.28515625" style="4" customWidth="1"/>
    <col min="15632" max="15632" width="14.7109375" style="4" customWidth="1"/>
    <col min="15633" max="15633" width="9.42578125" style="4" customWidth="1"/>
    <col min="15634" max="15634" width="10.28515625" style="4" customWidth="1"/>
    <col min="15635" max="15635" width="14.7109375" style="4" customWidth="1"/>
    <col min="15636" max="15636" width="17.140625" style="4" customWidth="1"/>
    <col min="15637" max="15637" width="9.85546875" style="4" customWidth="1"/>
    <col min="15638" max="15638" width="10.140625" style="4" customWidth="1"/>
    <col min="15639" max="15639" width="15.42578125" style="4" customWidth="1"/>
    <col min="15640" max="15640" width="18.140625" style="4" customWidth="1"/>
    <col min="15641" max="15872" width="9.140625" style="4"/>
    <col min="15873" max="15873" width="5.7109375" style="4" customWidth="1"/>
    <col min="15874" max="15874" width="98.7109375" style="4" customWidth="1"/>
    <col min="15875" max="15875" width="16.85546875" style="4" customWidth="1"/>
    <col min="15876" max="15876" width="11.7109375" style="4" customWidth="1"/>
    <col min="15877" max="15877" width="9.85546875" style="4" customWidth="1"/>
    <col min="15878" max="15878" width="10.7109375" style="4" customWidth="1"/>
    <col min="15879" max="15880" width="14.140625" style="4" customWidth="1"/>
    <col min="15881" max="15881" width="9.42578125" style="4" customWidth="1"/>
    <col min="15882" max="15882" width="10.28515625" style="4" customWidth="1"/>
    <col min="15883" max="15884" width="14.7109375" style="4" customWidth="1"/>
    <col min="15885" max="15885" width="10.7109375" style="4" customWidth="1"/>
    <col min="15886" max="15886" width="10.140625" style="4" customWidth="1"/>
    <col min="15887" max="15887" width="15.28515625" style="4" customWidth="1"/>
    <col min="15888" max="15888" width="14.7109375" style="4" customWidth="1"/>
    <col min="15889" max="15889" width="9.42578125" style="4" customWidth="1"/>
    <col min="15890" max="15890" width="10.28515625" style="4" customWidth="1"/>
    <col min="15891" max="15891" width="14.7109375" style="4" customWidth="1"/>
    <col min="15892" max="15892" width="17.140625" style="4" customWidth="1"/>
    <col min="15893" max="15893" width="9.85546875" style="4" customWidth="1"/>
    <col min="15894" max="15894" width="10.140625" style="4" customWidth="1"/>
    <col min="15895" max="15895" width="15.42578125" style="4" customWidth="1"/>
    <col min="15896" max="15896" width="18.140625" style="4" customWidth="1"/>
    <col min="15897" max="16128" width="9.140625" style="4"/>
    <col min="16129" max="16129" width="5.7109375" style="4" customWidth="1"/>
    <col min="16130" max="16130" width="98.7109375" style="4" customWidth="1"/>
    <col min="16131" max="16131" width="16.85546875" style="4" customWidth="1"/>
    <col min="16132" max="16132" width="11.7109375" style="4" customWidth="1"/>
    <col min="16133" max="16133" width="9.85546875" style="4" customWidth="1"/>
    <col min="16134" max="16134" width="10.7109375" style="4" customWidth="1"/>
    <col min="16135" max="16136" width="14.140625" style="4" customWidth="1"/>
    <col min="16137" max="16137" width="9.42578125" style="4" customWidth="1"/>
    <col min="16138" max="16138" width="10.28515625" style="4" customWidth="1"/>
    <col min="16139" max="16140" width="14.7109375" style="4" customWidth="1"/>
    <col min="16141" max="16141" width="10.7109375" style="4" customWidth="1"/>
    <col min="16142" max="16142" width="10.140625" style="4" customWidth="1"/>
    <col min="16143" max="16143" width="15.28515625" style="4" customWidth="1"/>
    <col min="16144" max="16144" width="14.7109375" style="4" customWidth="1"/>
    <col min="16145" max="16145" width="9.42578125" style="4" customWidth="1"/>
    <col min="16146" max="16146" width="10.28515625" style="4" customWidth="1"/>
    <col min="16147" max="16147" width="14.7109375" style="4" customWidth="1"/>
    <col min="16148" max="16148" width="17.140625" style="4" customWidth="1"/>
    <col min="16149" max="16149" width="9.85546875" style="4" customWidth="1"/>
    <col min="16150" max="16150" width="10.140625" style="4" customWidth="1"/>
    <col min="16151" max="16151" width="15.42578125" style="4" customWidth="1"/>
    <col min="16152" max="16152" width="18.140625" style="4" customWidth="1"/>
    <col min="16153" max="16384" width="9.140625" style="4"/>
  </cols>
  <sheetData>
    <row r="1" spans="1:24" x14ac:dyDescent="0.2">
      <c r="A1" s="84"/>
      <c r="B1" s="84"/>
      <c r="C1" s="110"/>
      <c r="D1" s="111"/>
      <c r="E1" s="112"/>
      <c r="F1" s="112"/>
      <c r="G1" s="113"/>
      <c r="H1" s="113"/>
      <c r="I1" s="112"/>
      <c r="J1" s="112"/>
      <c r="K1" s="113"/>
      <c r="L1" s="113"/>
      <c r="M1" s="112"/>
      <c r="N1" s="112"/>
      <c r="O1" s="113"/>
      <c r="P1" s="113"/>
    </row>
    <row r="2" spans="1:24" ht="15" x14ac:dyDescent="0.2">
      <c r="A2" s="186" t="s">
        <v>65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4"/>
      <c r="R2" s="14"/>
      <c r="S2" s="13"/>
      <c r="T2" s="13"/>
      <c r="U2" s="14"/>
      <c r="V2" s="14"/>
      <c r="W2" s="13"/>
      <c r="X2" s="13"/>
    </row>
    <row r="3" spans="1:24" ht="15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4"/>
      <c r="R3" s="14"/>
      <c r="S3" s="13"/>
      <c r="T3" s="13"/>
      <c r="U3" s="14"/>
      <c r="V3" s="14"/>
      <c r="W3" s="13"/>
      <c r="X3" s="13"/>
    </row>
    <row r="4" spans="1:24" x14ac:dyDescent="0.2">
      <c r="A4" s="84"/>
      <c r="B4" s="115" t="str">
        <f>Orçamento!A3</f>
        <v>Cidade:</v>
      </c>
      <c r="C4" s="116" t="str">
        <f>Orçamento!B3</f>
        <v>Rodeio</v>
      </c>
      <c r="D4" s="117"/>
      <c r="E4" s="117"/>
      <c r="F4" s="117"/>
      <c r="G4" s="118"/>
      <c r="H4" s="119"/>
      <c r="I4" s="120"/>
      <c r="J4" s="118"/>
      <c r="K4" s="117"/>
      <c r="L4" s="117"/>
      <c r="M4" s="117"/>
      <c r="N4" s="117"/>
      <c r="O4" s="119"/>
      <c r="P4" s="119"/>
      <c r="Q4" s="14"/>
      <c r="R4" s="33"/>
      <c r="S4" s="15"/>
      <c r="T4" s="16"/>
      <c r="U4" s="14"/>
      <c r="V4" s="14"/>
      <c r="W4" s="13"/>
      <c r="X4" s="13"/>
    </row>
    <row r="5" spans="1:24" x14ac:dyDescent="0.2">
      <c r="A5" s="84"/>
      <c r="B5" s="115" t="str">
        <f>Orçamento!A4</f>
        <v>Rua:</v>
      </c>
      <c r="C5" s="116" t="str">
        <f>Orçamento!B4</f>
        <v>Juio Berri</v>
      </c>
      <c r="D5" s="117"/>
      <c r="E5" s="117"/>
      <c r="F5" s="117"/>
      <c r="G5" s="118"/>
      <c r="H5" s="119"/>
      <c r="I5" s="120"/>
      <c r="J5" s="118"/>
      <c r="K5" s="117"/>
      <c r="L5" s="117"/>
      <c r="M5" s="117"/>
      <c r="N5" s="117"/>
      <c r="O5" s="119"/>
      <c r="P5" s="119"/>
      <c r="Q5" s="14"/>
      <c r="R5" s="33"/>
      <c r="S5" s="15"/>
      <c r="T5" s="16"/>
      <c r="U5" s="14"/>
      <c r="V5" s="14"/>
      <c r="W5" s="13"/>
      <c r="X5" s="13"/>
    </row>
    <row r="6" spans="1:24" x14ac:dyDescent="0.2">
      <c r="A6" s="84"/>
      <c r="B6" s="115" t="str">
        <f>Orçamento!A5</f>
        <v>Bairro:</v>
      </c>
      <c r="C6" s="116" t="str">
        <f>Orçamento!B5</f>
        <v>Rodeio 50</v>
      </c>
      <c r="D6" s="117"/>
      <c r="E6" s="117"/>
      <c r="F6" s="117"/>
      <c r="G6" s="118"/>
      <c r="H6" s="119"/>
      <c r="I6" s="120"/>
      <c r="J6" s="118"/>
      <c r="K6" s="117"/>
      <c r="L6" s="117"/>
      <c r="M6" s="117"/>
      <c r="N6" s="117"/>
      <c r="O6" s="119"/>
      <c r="P6" s="119"/>
      <c r="Q6" s="14"/>
      <c r="R6" s="33"/>
      <c r="S6" s="15"/>
      <c r="T6" s="16"/>
      <c r="U6" s="14"/>
      <c r="V6" s="14"/>
      <c r="W6" s="13"/>
      <c r="X6" s="13"/>
    </row>
    <row r="7" spans="1:24" x14ac:dyDescent="0.2">
      <c r="A7" s="84"/>
      <c r="B7" s="115" t="str">
        <f>Orçamento!A6</f>
        <v>Elaborado:</v>
      </c>
      <c r="C7" s="121">
        <f>Orçamento!B6</f>
        <v>43035</v>
      </c>
      <c r="D7" s="117"/>
      <c r="E7" s="117"/>
      <c r="F7" s="122"/>
      <c r="G7" s="118"/>
      <c r="H7" s="119"/>
      <c r="I7" s="120"/>
      <c r="J7" s="118"/>
      <c r="K7" s="117"/>
      <c r="L7" s="117"/>
      <c r="M7" s="117"/>
      <c r="N7" s="122"/>
      <c r="O7" s="119"/>
      <c r="P7" s="119"/>
      <c r="Q7" s="14"/>
      <c r="R7" s="33"/>
      <c r="S7" s="15"/>
      <c r="T7" s="16"/>
      <c r="U7" s="14"/>
      <c r="V7" s="14"/>
      <c r="W7" s="13"/>
      <c r="X7" s="13"/>
    </row>
    <row r="8" spans="1:24" x14ac:dyDescent="0.2">
      <c r="A8" s="84"/>
      <c r="B8" s="115" t="str">
        <f>Orçamento!A7</f>
        <v>BDI:</v>
      </c>
      <c r="C8" s="123">
        <f>Orçamento!B7</f>
        <v>0.22</v>
      </c>
      <c r="D8" s="124"/>
      <c r="E8" s="124"/>
      <c r="F8" s="124"/>
      <c r="G8" s="113"/>
      <c r="H8" s="119"/>
      <c r="I8" s="120"/>
      <c r="J8" s="118"/>
      <c r="K8" s="117"/>
      <c r="L8" s="124"/>
      <c r="M8" s="124"/>
      <c r="N8" s="124"/>
      <c r="O8" s="119"/>
      <c r="P8" s="119"/>
      <c r="Q8" s="14"/>
      <c r="R8" s="33"/>
      <c r="S8" s="15"/>
      <c r="T8" s="16"/>
      <c r="U8" s="14"/>
      <c r="V8" s="14"/>
      <c r="W8" s="13"/>
      <c r="X8" s="13"/>
    </row>
    <row r="9" spans="1:24" x14ac:dyDescent="0.2">
      <c r="A9" s="125"/>
      <c r="B9" s="125"/>
      <c r="C9" s="126"/>
      <c r="D9" s="127"/>
      <c r="E9" s="120"/>
      <c r="F9" s="120"/>
      <c r="G9" s="119"/>
      <c r="H9" s="119"/>
      <c r="I9" s="120"/>
      <c r="J9" s="118"/>
      <c r="K9" s="190"/>
      <c r="L9" s="190"/>
      <c r="M9" s="84"/>
      <c r="N9" s="120"/>
      <c r="O9" s="119"/>
      <c r="P9" s="119"/>
      <c r="Q9" s="14"/>
      <c r="R9" s="33"/>
      <c r="S9" s="191"/>
      <c r="T9" s="191"/>
      <c r="U9" s="14"/>
      <c r="V9" s="14"/>
      <c r="W9" s="13"/>
      <c r="X9" s="13"/>
    </row>
    <row r="10" spans="1:24" s="62" customFormat="1" x14ac:dyDescent="0.2">
      <c r="A10" s="192" t="s">
        <v>39</v>
      </c>
      <c r="B10" s="192" t="s">
        <v>55</v>
      </c>
      <c r="C10" s="194" t="s">
        <v>56</v>
      </c>
      <c r="D10" s="196" t="s">
        <v>57</v>
      </c>
      <c r="E10" s="187" t="s">
        <v>62</v>
      </c>
      <c r="F10" s="187"/>
      <c r="G10" s="187"/>
      <c r="H10" s="187"/>
      <c r="I10" s="187" t="s">
        <v>63</v>
      </c>
      <c r="J10" s="187"/>
      <c r="K10" s="187"/>
      <c r="L10" s="187"/>
      <c r="M10" s="187" t="s">
        <v>64</v>
      </c>
      <c r="N10" s="187"/>
      <c r="O10" s="187"/>
      <c r="P10" s="187"/>
      <c r="Q10" s="188"/>
      <c r="R10" s="188"/>
      <c r="S10" s="188"/>
      <c r="T10" s="188"/>
      <c r="U10" s="188"/>
      <c r="V10" s="188"/>
      <c r="W10" s="188"/>
      <c r="X10" s="188"/>
    </row>
    <row r="11" spans="1:24" s="62" customFormat="1" ht="21" x14ac:dyDescent="0.2">
      <c r="A11" s="193"/>
      <c r="B11" s="193"/>
      <c r="C11" s="195"/>
      <c r="D11" s="197"/>
      <c r="E11" s="63" t="s">
        <v>58</v>
      </c>
      <c r="F11" s="63" t="s">
        <v>59</v>
      </c>
      <c r="G11" s="64" t="s">
        <v>60</v>
      </c>
      <c r="H11" s="64" t="s">
        <v>61</v>
      </c>
      <c r="I11" s="63" t="s">
        <v>58</v>
      </c>
      <c r="J11" s="63" t="s">
        <v>59</v>
      </c>
      <c r="K11" s="64" t="s">
        <v>60</v>
      </c>
      <c r="L11" s="64" t="s">
        <v>61</v>
      </c>
      <c r="M11" s="63" t="s">
        <v>58</v>
      </c>
      <c r="N11" s="63" t="s">
        <v>59</v>
      </c>
      <c r="O11" s="64" t="s">
        <v>60</v>
      </c>
      <c r="P11" s="64" t="s">
        <v>61</v>
      </c>
      <c r="Q11" s="65"/>
      <c r="R11" s="65"/>
      <c r="S11" s="66"/>
      <c r="T11" s="66"/>
      <c r="U11" s="65"/>
      <c r="V11" s="65"/>
      <c r="W11" s="66"/>
      <c r="X11" s="66"/>
    </row>
    <row r="12" spans="1:24" x14ac:dyDescent="0.2">
      <c r="A12" s="46"/>
      <c r="B12" s="47"/>
      <c r="C12" s="48"/>
      <c r="D12" s="49"/>
      <c r="E12" s="49"/>
      <c r="F12" s="49"/>
      <c r="G12" s="50"/>
      <c r="H12" s="50"/>
      <c r="I12" s="49"/>
      <c r="J12" s="49"/>
      <c r="K12" s="50"/>
      <c r="L12" s="50"/>
      <c r="M12" s="49"/>
      <c r="N12" s="49"/>
      <c r="O12" s="50"/>
      <c r="P12" s="51"/>
      <c r="Q12" s="35"/>
      <c r="R12" s="35"/>
      <c r="S12" s="36"/>
      <c r="T12" s="36"/>
      <c r="U12" s="35"/>
      <c r="V12" s="35"/>
      <c r="W12" s="36"/>
      <c r="X12" s="36"/>
    </row>
    <row r="13" spans="1:24" x14ac:dyDescent="0.2">
      <c r="A13" s="42">
        <f>Orçamento!B12</f>
        <v>1</v>
      </c>
      <c r="B13" s="44" t="str">
        <f>Orçamento!C12</f>
        <v xml:space="preserve">SERVIÇOS PRELIMINARES </v>
      </c>
      <c r="C13" s="23">
        <f>Orçamento!I14</f>
        <v>920.55</v>
      </c>
      <c r="D13" s="28">
        <f>C13/C18</f>
        <v>4.7376132680962621E-3</v>
      </c>
      <c r="E13" s="59">
        <v>1</v>
      </c>
      <c r="F13" s="59">
        <f>E13</f>
        <v>1</v>
      </c>
      <c r="G13" s="60">
        <f t="shared" ref="G13" si="0">C13*E13</f>
        <v>920.55</v>
      </c>
      <c r="H13" s="60">
        <f>G13</f>
        <v>920.55</v>
      </c>
      <c r="I13" s="28">
        <v>0</v>
      </c>
      <c r="J13" s="28">
        <f>F13+I13</f>
        <v>1</v>
      </c>
      <c r="K13" s="24">
        <f t="shared" ref="K13" si="1">C13*I13</f>
        <v>0</v>
      </c>
      <c r="L13" s="24">
        <f t="shared" ref="L13" si="2">H13+K13</f>
        <v>920.55</v>
      </c>
      <c r="M13" s="28">
        <v>0</v>
      </c>
      <c r="N13" s="28">
        <f>J13+M13</f>
        <v>1</v>
      </c>
      <c r="O13" s="24">
        <f t="shared" ref="O13" si="3">C13*M13</f>
        <v>0</v>
      </c>
      <c r="P13" s="24">
        <f t="shared" ref="P13" si="4">L13+O13</f>
        <v>920.55</v>
      </c>
      <c r="Q13" s="21"/>
      <c r="R13" s="21"/>
      <c r="S13" s="22"/>
      <c r="T13" s="22"/>
      <c r="U13" s="21"/>
      <c r="V13" s="21"/>
      <c r="W13" s="22"/>
      <c r="X13" s="22"/>
    </row>
    <row r="14" spans="1:24" x14ac:dyDescent="0.2">
      <c r="A14" s="43">
        <f>Orçamento!B16</f>
        <v>2</v>
      </c>
      <c r="B14" s="45" t="str">
        <f>Orçamento!C16</f>
        <v>TERRAPLENAGEM</v>
      </c>
      <c r="C14" s="27">
        <f>Orçamento!I19</f>
        <v>1360.19</v>
      </c>
      <c r="D14" s="28">
        <f>C14/C18</f>
        <v>7.0002218142760902E-3</v>
      </c>
      <c r="E14" s="59">
        <v>1</v>
      </c>
      <c r="F14" s="59">
        <f t="shared" ref="F14:F16" si="5">E14</f>
        <v>1</v>
      </c>
      <c r="G14" s="60">
        <f t="shared" ref="G14:G15" si="6">C14*E14</f>
        <v>1360.19</v>
      </c>
      <c r="H14" s="60">
        <f>G14</f>
        <v>1360.19</v>
      </c>
      <c r="I14" s="28">
        <v>0</v>
      </c>
      <c r="J14" s="28">
        <f t="shared" ref="J14:J16" si="7">F14+I14</f>
        <v>1</v>
      </c>
      <c r="K14" s="24">
        <f t="shared" ref="K14:K15" si="8">C14*I14</f>
        <v>0</v>
      </c>
      <c r="L14" s="24">
        <f t="shared" ref="L14:L15" si="9">H14+K14</f>
        <v>1360.19</v>
      </c>
      <c r="M14" s="28">
        <v>0</v>
      </c>
      <c r="N14" s="28">
        <f t="shared" ref="N14:N16" si="10">J14+M14</f>
        <v>1</v>
      </c>
      <c r="O14" s="24">
        <f t="shared" ref="O14:O15" si="11">C14*M14</f>
        <v>0</v>
      </c>
      <c r="P14" s="24">
        <f t="shared" ref="P14:P15" si="12">L14+O14</f>
        <v>1360.19</v>
      </c>
      <c r="Q14" s="25"/>
      <c r="R14" s="25"/>
      <c r="S14" s="26"/>
      <c r="T14" s="26"/>
      <c r="U14" s="25"/>
      <c r="V14" s="25"/>
      <c r="W14" s="26"/>
      <c r="X14" s="26"/>
    </row>
    <row r="15" spans="1:24" x14ac:dyDescent="0.2">
      <c r="A15" s="43">
        <f>Orçamento!B21</f>
        <v>3</v>
      </c>
      <c r="B15" s="45" t="str">
        <f>Orçamento!C21</f>
        <v>PAVIMENTAÇÃO</v>
      </c>
      <c r="C15" s="27">
        <f>Orçamento!I29</f>
        <v>191687.07</v>
      </c>
      <c r="D15" s="28">
        <f>C15/C18</f>
        <v>0.98651806654119489</v>
      </c>
      <c r="E15" s="59">
        <v>0.35</v>
      </c>
      <c r="F15" s="59">
        <f t="shared" si="5"/>
        <v>0.35</v>
      </c>
      <c r="G15" s="60">
        <f t="shared" si="6"/>
        <v>67090.474499999997</v>
      </c>
      <c r="H15" s="60">
        <f t="shared" ref="H15" si="13">G15</f>
        <v>67090.474499999997</v>
      </c>
      <c r="I15" s="59">
        <v>0.32</v>
      </c>
      <c r="J15" s="59">
        <f t="shared" si="7"/>
        <v>0.66999999999999993</v>
      </c>
      <c r="K15" s="60">
        <f t="shared" si="8"/>
        <v>61339.862400000005</v>
      </c>
      <c r="L15" s="60">
        <f t="shared" si="9"/>
        <v>128430.33689999999</v>
      </c>
      <c r="M15" s="59">
        <v>0.33</v>
      </c>
      <c r="N15" s="59">
        <f t="shared" si="10"/>
        <v>1</v>
      </c>
      <c r="O15" s="60">
        <f t="shared" si="11"/>
        <v>63256.733100000005</v>
      </c>
      <c r="P15" s="60">
        <f t="shared" si="12"/>
        <v>191687.07</v>
      </c>
      <c r="Q15" s="25"/>
      <c r="R15" s="25"/>
      <c r="S15" s="26"/>
      <c r="T15" s="26"/>
      <c r="U15" s="25"/>
      <c r="V15" s="25"/>
      <c r="W15" s="26"/>
      <c r="X15" s="26"/>
    </row>
    <row r="16" spans="1:24" x14ac:dyDescent="0.2">
      <c r="A16" s="52">
        <f>Orçamento!B31</f>
        <v>4</v>
      </c>
      <c r="B16" s="53" t="str">
        <f>Orçamento!C31</f>
        <v>SINALIZAÇÃO</v>
      </c>
      <c r="C16" s="29">
        <f>Orçamento!I34</f>
        <v>338.89</v>
      </c>
      <c r="D16" s="54">
        <f>C16/C18</f>
        <v>1.7440983764327219E-3</v>
      </c>
      <c r="E16" s="28">
        <v>0</v>
      </c>
      <c r="F16" s="28">
        <f t="shared" si="5"/>
        <v>0</v>
      </c>
      <c r="G16" s="55">
        <f>C16*E16</f>
        <v>0</v>
      </c>
      <c r="H16" s="55">
        <f>G16</f>
        <v>0</v>
      </c>
      <c r="I16" s="54">
        <v>0</v>
      </c>
      <c r="J16" s="28">
        <f t="shared" si="7"/>
        <v>0</v>
      </c>
      <c r="K16" s="55">
        <f>C16*I16</f>
        <v>0</v>
      </c>
      <c r="L16" s="55">
        <f>H16+K16</f>
        <v>0</v>
      </c>
      <c r="M16" s="59">
        <v>1</v>
      </c>
      <c r="N16" s="59">
        <f t="shared" si="10"/>
        <v>1</v>
      </c>
      <c r="O16" s="61">
        <f>C16*M16</f>
        <v>338.89</v>
      </c>
      <c r="P16" s="61">
        <f>L16+O16</f>
        <v>338.89</v>
      </c>
      <c r="Q16" s="25"/>
      <c r="R16" s="25"/>
      <c r="S16" s="26"/>
      <c r="T16" s="26"/>
      <c r="U16" s="25"/>
      <c r="V16" s="25"/>
      <c r="W16" s="26"/>
      <c r="X16" s="26"/>
    </row>
    <row r="17" spans="1:24" x14ac:dyDescent="0.2">
      <c r="A17" s="56"/>
      <c r="B17" s="57"/>
      <c r="C17" s="30"/>
      <c r="D17" s="17"/>
      <c r="E17" s="18"/>
      <c r="F17" s="18"/>
      <c r="G17" s="58"/>
      <c r="H17" s="58"/>
      <c r="I17" s="18"/>
      <c r="J17" s="18"/>
      <c r="K17" s="19"/>
      <c r="L17" s="19"/>
      <c r="M17" s="18"/>
      <c r="N17" s="18"/>
      <c r="O17" s="19"/>
      <c r="P17" s="20"/>
      <c r="Q17" s="21"/>
      <c r="R17" s="21"/>
      <c r="S17" s="22"/>
      <c r="T17" s="22"/>
      <c r="U17" s="21"/>
      <c r="V17" s="21"/>
      <c r="W17" s="22"/>
      <c r="X17" s="22"/>
    </row>
    <row r="18" spans="1:24" s="62" customFormat="1" x14ac:dyDescent="0.2">
      <c r="A18" s="189" t="s">
        <v>46</v>
      </c>
      <c r="B18" s="189"/>
      <c r="C18" s="67">
        <f>SUM(C13:C16)</f>
        <v>194306.7</v>
      </c>
      <c r="D18" s="68">
        <f>SUM(D13:D16)</f>
        <v>1</v>
      </c>
      <c r="E18" s="68">
        <f>(G18/C18)</f>
        <v>0.35701915837179055</v>
      </c>
      <c r="F18" s="68">
        <f>E18</f>
        <v>0.35701915837179055</v>
      </c>
      <c r="G18" s="67">
        <f>SUM(G13:G16)</f>
        <v>69371.214500000002</v>
      </c>
      <c r="H18" s="67">
        <f>SUM(H13:H16)</f>
        <v>69371.214500000002</v>
      </c>
      <c r="I18" s="68">
        <f>(K18/C18)</f>
        <v>0.31568578129318237</v>
      </c>
      <c r="J18" s="68">
        <f>(E18+I18)</f>
        <v>0.67270493966497291</v>
      </c>
      <c r="K18" s="67">
        <f>SUM(K13:K16)</f>
        <v>61339.862400000005</v>
      </c>
      <c r="L18" s="67">
        <f>SUM(L13:L16)</f>
        <v>130711.0769</v>
      </c>
      <c r="M18" s="68">
        <f>(O18/C18)</f>
        <v>0.32729506033502703</v>
      </c>
      <c r="N18" s="68">
        <f>(E18+I18+M18)</f>
        <v>1</v>
      </c>
      <c r="O18" s="67">
        <f>SUM(O13:O16)</f>
        <v>63595.623100000004</v>
      </c>
      <c r="P18" s="67">
        <f>SUM(P13:P16)</f>
        <v>194306.7</v>
      </c>
      <c r="Q18" s="69"/>
      <c r="R18" s="69"/>
      <c r="S18" s="70"/>
      <c r="T18" s="70"/>
      <c r="U18" s="69"/>
      <c r="V18" s="69"/>
      <c r="W18" s="70"/>
      <c r="X18" s="70"/>
    </row>
    <row r="19" spans="1:24" x14ac:dyDescent="0.2">
      <c r="A19" s="128"/>
      <c r="B19" s="84"/>
      <c r="C19" s="110"/>
      <c r="D19" s="111"/>
      <c r="E19" s="112"/>
      <c r="F19" s="112"/>
      <c r="G19" s="113"/>
      <c r="H19" s="113"/>
      <c r="I19" s="112"/>
      <c r="J19" s="112"/>
      <c r="K19" s="113"/>
      <c r="L19" s="113"/>
      <c r="M19" s="112"/>
      <c r="N19" s="112"/>
      <c r="O19" s="113"/>
      <c r="P19" s="113"/>
    </row>
    <row r="20" spans="1:24" x14ac:dyDescent="0.2">
      <c r="A20" s="128"/>
      <c r="B20" s="84"/>
      <c r="C20" s="110"/>
      <c r="D20" s="111"/>
      <c r="E20" s="112"/>
      <c r="F20" s="112"/>
      <c r="G20" s="113"/>
      <c r="H20" s="113"/>
      <c r="I20" s="112"/>
      <c r="J20" s="112"/>
      <c r="K20" s="113"/>
      <c r="L20" s="113"/>
      <c r="M20" s="112"/>
      <c r="N20" s="112"/>
      <c r="O20" s="113"/>
      <c r="P20" s="113"/>
    </row>
    <row r="21" spans="1:24" x14ac:dyDescent="0.2">
      <c r="A21" s="128"/>
      <c r="B21" s="84"/>
      <c r="C21" s="110"/>
      <c r="D21" s="111"/>
      <c r="E21" s="112"/>
      <c r="F21" s="112"/>
      <c r="G21" s="113"/>
      <c r="H21" s="113"/>
      <c r="I21" s="112"/>
      <c r="J21" s="112"/>
      <c r="K21" s="113"/>
      <c r="L21" s="113"/>
      <c r="M21" s="112"/>
      <c r="N21" s="112"/>
      <c r="O21" s="113"/>
      <c r="P21" s="113"/>
    </row>
    <row r="22" spans="1:24" x14ac:dyDescent="0.2">
      <c r="A22" s="128"/>
      <c r="B22" s="84"/>
      <c r="C22" s="110"/>
      <c r="D22" s="111"/>
      <c r="E22" s="112"/>
      <c r="F22" s="112"/>
      <c r="G22" s="113"/>
      <c r="H22" s="113"/>
      <c r="I22" s="112"/>
      <c r="J22" s="112"/>
      <c r="K22" s="113"/>
      <c r="L22" s="113"/>
      <c r="M22" s="112"/>
      <c r="N22" s="112"/>
      <c r="O22" s="113"/>
      <c r="P22" s="113"/>
    </row>
    <row r="23" spans="1:24" x14ac:dyDescent="0.2">
      <c r="A23" s="31"/>
    </row>
    <row r="24" spans="1:24" x14ac:dyDescent="0.2">
      <c r="A24" s="31"/>
    </row>
    <row r="25" spans="1:24" x14ac:dyDescent="0.2">
      <c r="A25" s="31"/>
    </row>
    <row r="26" spans="1:24" x14ac:dyDescent="0.2">
      <c r="A26" s="31"/>
    </row>
    <row r="27" spans="1:24" x14ac:dyDescent="0.2">
      <c r="A27" s="31"/>
      <c r="B27" s="32"/>
    </row>
    <row r="31" spans="1:24" x14ac:dyDescent="0.2">
      <c r="B31" s="40"/>
      <c r="S31" s="184"/>
      <c r="T31" s="185"/>
      <c r="U31" s="185"/>
      <c r="V31" s="185"/>
      <c r="W31" s="185"/>
      <c r="X31" s="185"/>
    </row>
    <row r="32" spans="1:24" x14ac:dyDescent="0.2">
      <c r="B32" s="41"/>
      <c r="D32" s="37"/>
      <c r="E32" s="37"/>
      <c r="F32" s="37"/>
      <c r="G32" s="37"/>
    </row>
    <row r="33" spans="2:2" x14ac:dyDescent="0.2">
      <c r="B33" s="40"/>
    </row>
    <row r="34" spans="2:2" x14ac:dyDescent="0.2">
      <c r="B34" s="40"/>
    </row>
    <row r="35" spans="2:2" x14ac:dyDescent="0.2">
      <c r="B35" s="40"/>
    </row>
  </sheetData>
  <mergeCells count="14">
    <mergeCell ref="S31:X31"/>
    <mergeCell ref="A2:P2"/>
    <mergeCell ref="E10:H10"/>
    <mergeCell ref="I10:L10"/>
    <mergeCell ref="M10:P10"/>
    <mergeCell ref="Q10:T10"/>
    <mergeCell ref="U10:X10"/>
    <mergeCell ref="A18:B18"/>
    <mergeCell ref="K9:L9"/>
    <mergeCell ref="S9:T9"/>
    <mergeCell ref="B10:B11"/>
    <mergeCell ref="C10:C11"/>
    <mergeCell ref="D10:D11"/>
    <mergeCell ref="A10:A11"/>
  </mergeCells>
  <pageMargins left="0.70866141732283472" right="0.70866141732283472" top="1.9291338582677167" bottom="0.74803149606299213" header="0.31496062992125984" footer="0.31496062992125984"/>
  <pageSetup paperSize="9" scale="65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Quantidades</vt:lpstr>
      <vt:lpstr>Orçamento</vt:lpstr>
      <vt:lpstr>Composições</vt:lpstr>
      <vt:lpstr>Cronograma</vt:lpstr>
      <vt:lpstr>Composições!Area_de_impressao</vt:lpstr>
      <vt:lpstr>Cronograma!Area_de_impressao</vt:lpstr>
      <vt:lpstr>Orçamento!Area_de_impressao</vt:lpstr>
      <vt:lpstr>Quantidades!Area_de_impressao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2018-05-02T18:00:33Z</dcterms:modified>
</cp:coreProperties>
</file>