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suario\Desktop\Doc Pref\PROJETOS\2022\Cascalhamento Rua dos Imigrantes Pico\Projeto\"/>
    </mc:Choice>
  </mc:AlternateContent>
  <xr:revisionPtr revIDLastSave="0" documentId="13_ncr:1_{D09FAF75-0C55-4BCC-B4F1-DD62097E2674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Plan1" sheetId="1" r:id="rId1"/>
    <sheet name="Plan2" sheetId="2" r:id="rId2"/>
  </sheets>
  <externalReferences>
    <externalReference r:id="rId3"/>
  </externalReferences>
  <definedNames>
    <definedName name="_xlnm.Print_Area" localSheetId="0">Plan1!$A$1:$J$36</definedName>
    <definedName name="_xlnm.Print_Area" localSheetId="1">Plan2!$A$1:$H$22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H13" i="2"/>
  <c r="G13" i="2"/>
  <c r="G14" i="2"/>
  <c r="H14" i="2" s="1"/>
  <c r="F13" i="2"/>
  <c r="F14" i="2"/>
  <c r="F15" i="2"/>
  <c r="C18" i="2"/>
  <c r="J16" i="1"/>
  <c r="J17" i="1"/>
  <c r="J14" i="1"/>
  <c r="I14" i="1"/>
  <c r="C4" i="2" l="1"/>
  <c r="B6" i="2"/>
  <c r="F11" i="2"/>
  <c r="G12" i="2"/>
  <c r="F12" i="2"/>
  <c r="G15" i="2"/>
  <c r="H15" i="2" s="1"/>
  <c r="H12" i="2" l="1"/>
  <c r="I18" i="1"/>
  <c r="J18" i="1" s="1"/>
  <c r="I17" i="1"/>
  <c r="I16" i="1" l="1"/>
  <c r="I15" i="1"/>
  <c r="J15" i="1" s="1"/>
  <c r="J29" i="1" s="1"/>
  <c r="J31" i="1" s="1"/>
  <c r="G11" i="2" l="1"/>
  <c r="G18" i="2" s="1"/>
  <c r="H11" i="2" l="1"/>
  <c r="H18" i="2" s="1"/>
  <c r="E18" i="2"/>
  <c r="F18" i="2" s="1"/>
  <c r="D11" i="2"/>
  <c r="D18" i="2" l="1"/>
</calcChain>
</file>

<file path=xl/sharedStrings.xml><?xml version="1.0" encoding="utf-8"?>
<sst xmlns="http://schemas.openxmlformats.org/spreadsheetml/2006/main" count="68" uniqueCount="56">
  <si>
    <t>PLANILHA ORÇAMENTÁRIA</t>
  </si>
  <si>
    <t>Cidade:</t>
  </si>
  <si>
    <t>Rodeio</t>
  </si>
  <si>
    <t>Rua:</t>
  </si>
  <si>
    <t>Bairro:</t>
  </si>
  <si>
    <t>Elaborado:</t>
  </si>
  <si>
    <t>BDI:</t>
  </si>
  <si>
    <t>Código</t>
  </si>
  <si>
    <t>Item</t>
  </si>
  <si>
    <t>Serviço</t>
  </si>
  <si>
    <t>Fonte</t>
  </si>
  <si>
    <t>Unidade</t>
  </si>
  <si>
    <t>Quantidade</t>
  </si>
  <si>
    <t>Preço unit</t>
  </si>
  <si>
    <t>Total (R$)</t>
  </si>
  <si>
    <t>s/ BDI</t>
  </si>
  <si>
    <t>c/ BDI</t>
  </si>
  <si>
    <t>1.1</t>
  </si>
  <si>
    <t>SINAPI</t>
  </si>
  <si>
    <t>TOTAL DO ITEM</t>
  </si>
  <si>
    <t>TOTAL GERAL</t>
  </si>
  <si>
    <t>1.2</t>
  </si>
  <si>
    <t>1.3</t>
  </si>
  <si>
    <t>Início Medição</t>
  </si>
  <si>
    <t>Fim Medição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</si>
  <si>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</si>
  <si>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</si>
  <si>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</si>
  <si>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</si>
  <si>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</si>
  <si>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</si>
  <si>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</si>
  <si>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 xml:space="preserve">Rua: </t>
  </si>
  <si>
    <t>1.4</t>
  </si>
  <si>
    <t>Data Base</t>
  </si>
  <si>
    <t>1.5</t>
  </si>
  <si>
    <t>EXECUÇÃO DE TUBULAÇÃO</t>
  </si>
  <si>
    <t>PLANILHA ORÇAMENTARIA</t>
  </si>
  <si>
    <t>SINAPI (insumo)</t>
  </si>
  <si>
    <t>Placa de obra em chapa de aço galvanizado (dim. 1,2 x 2,4 m)</t>
  </si>
  <si>
    <t>m²</t>
  </si>
  <si>
    <t>TRANSPORTE COM CAMINHÃO BASCULANTE DE 10 M³</t>
  </si>
  <si>
    <t>M3XKM</t>
  </si>
  <si>
    <t>Mês</t>
  </si>
  <si>
    <t>SERVENTE DE OBRAS (MENSALISTA) para sinalização de pista</t>
  </si>
  <si>
    <t>Orçamento</t>
  </si>
  <si>
    <t>PEDRA BRITADA OU BICA CORRIDA PARA MACADAMIZAÇÃO DA VIA</t>
  </si>
  <si>
    <t>m³</t>
  </si>
  <si>
    <t>EXECUÇÃO E COMPACTAÇÃO (motoniveladora, caminhão pipa, rolo)</t>
  </si>
  <si>
    <t xml:space="preserve">Cidade: </t>
  </si>
  <si>
    <t>Diamantina</t>
  </si>
  <si>
    <t>ORÇAMENTO</t>
  </si>
  <si>
    <t xml:space="preserve">Rua Maximiliano Venturi e Rua dos Imigrantes </t>
  </si>
  <si>
    <t>DATA 31/01/2023</t>
  </si>
  <si>
    <t>Maximiliano Venturi, Imigrantes</t>
  </si>
  <si>
    <t xml:space="preserve">CRONOGRAMA FISICO FINANCEIRO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</si>
</sst>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 &quot;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8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4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4" fontId="8" fillId="2" borderId="0" xfId="0" applyNumberFormat="1" applyFont="1" applyFill="1" applyBorder="1" applyAlignment="1">
      <alignment horizontal="left"/>
    </xf>
    <xf numFmtId="10" fontId="8" fillId="2" borderId="0" xfId="0" applyNumberFormat="1" applyFont="1" applyFill="1" applyBorder="1" applyAlignment="1">
      <alignment horizontal="left"/>
    </xf>
    <xf numFmtId="4" fontId="11" fillId="3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/>
    <xf numFmtId="0" fontId="1" fillId="0" borderId="4" xfId="0" applyFont="1" applyBorder="1"/>
    <xf numFmtId="44" fontId="1" fillId="0" borderId="4" xfId="0" applyNumberFormat="1" applyFont="1" applyBorder="1"/>
    <xf numFmtId="44" fontId="1" fillId="0" borderId="9" xfId="0" applyNumberFormat="1" applyFont="1" applyBorder="1"/>
    <xf numFmtId="0" fontId="1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1" fillId="2" borderId="0" xfId="0" applyFont="1" applyFill="1" applyBorder="1"/>
    <xf numFmtId="14" fontId="15" fillId="2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1" fillId="2" borderId="13" xfId="0" applyFont="1" applyFill="1" applyBorder="1" applyAlignment="1"/>
    <xf numFmtId="10" fontId="17" fillId="3" borderId="14" xfId="0" applyNumberFormat="1" applyFont="1" applyFill="1" applyBorder="1" applyAlignment="1">
      <alignment horizontal="center" vertical="center" wrapText="1"/>
    </xf>
    <xf numFmtId="4" fontId="17" fillId="3" borderId="14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right" vertical="center" wrapText="1"/>
    </xf>
    <xf numFmtId="10" fontId="16" fillId="0" borderId="11" xfId="0" applyNumberFormat="1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right" vertical="center"/>
    </xf>
    <xf numFmtId="10" fontId="15" fillId="0" borderId="4" xfId="0" applyNumberFormat="1" applyFont="1" applyBorder="1" applyAlignment="1">
      <alignment vertical="center"/>
    </xf>
    <xf numFmtId="10" fontId="15" fillId="4" borderId="4" xfId="0" applyNumberFormat="1" applyFont="1" applyFill="1" applyBorder="1" applyAlignment="1">
      <alignment vertical="center"/>
    </xf>
    <xf numFmtId="164" fontId="15" fillId="4" borderId="4" xfId="0" applyNumberFormat="1" applyFont="1" applyFill="1" applyBorder="1" applyAlignment="1">
      <alignment vertical="center"/>
    </xf>
    <xf numFmtId="164" fontId="15" fillId="0" borderId="4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horizontal="right" vertical="center"/>
    </xf>
    <xf numFmtId="164" fontId="15" fillId="0" borderId="14" xfId="0" applyNumberFormat="1" applyFont="1" applyBorder="1" applyAlignment="1">
      <alignment vertical="center"/>
    </xf>
    <xf numFmtId="0" fontId="15" fillId="0" borderId="11" xfId="0" applyFont="1" applyBorder="1" applyAlignment="1">
      <alignment horizontal="justify" vertical="center"/>
    </xf>
    <xf numFmtId="164" fontId="15" fillId="0" borderId="11" xfId="0" applyNumberFormat="1" applyFont="1" applyBorder="1" applyAlignment="1">
      <alignment horizontal="right"/>
    </xf>
    <xf numFmtId="10" fontId="15" fillId="0" borderId="11" xfId="0" applyNumberFormat="1" applyFont="1" applyBorder="1" applyAlignment="1">
      <alignment vertical="center"/>
    </xf>
    <xf numFmtId="10" fontId="15" fillId="0" borderId="11" xfId="0" applyNumberFormat="1" applyFont="1" applyBorder="1"/>
    <xf numFmtId="164" fontId="15" fillId="0" borderId="11" xfId="0" applyNumberFormat="1" applyFont="1" applyBorder="1"/>
    <xf numFmtId="164" fontId="11" fillId="3" borderId="5" xfId="0" applyNumberFormat="1" applyFont="1" applyFill="1" applyBorder="1" applyAlignment="1">
      <alignment horizontal="center" vertical="center"/>
    </xf>
    <xf numFmtId="10" fontId="11" fillId="3" borderId="5" xfId="0" applyNumberFormat="1" applyFont="1" applyFill="1" applyBorder="1" applyAlignment="1">
      <alignment horizontal="center" vertical="center"/>
    </xf>
    <xf numFmtId="14" fontId="15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44" fontId="19" fillId="0" borderId="9" xfId="0" applyNumberFormat="1" applyFont="1" applyBorder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7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/>
    <xf numFmtId="44" fontId="19" fillId="0" borderId="4" xfId="0" applyNumberFormat="1" applyFont="1" applyBorder="1"/>
    <xf numFmtId="44" fontId="19" fillId="0" borderId="4" xfId="0" applyNumberFormat="1" applyFont="1" applyFill="1" applyBorder="1"/>
    <xf numFmtId="0" fontId="19" fillId="0" borderId="4" xfId="0" applyFont="1" applyBorder="1" applyAlignment="1">
      <alignment wrapText="1"/>
    </xf>
    <xf numFmtId="0" fontId="11" fillId="3" borderId="4" xfId="0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2" borderId="0" xfId="0" applyFill="1" applyBorder="1"/>
    <xf numFmtId="14" fontId="0" fillId="0" borderId="0" xfId="0" applyNumberFormat="1" applyBorder="1"/>
    <xf numFmtId="164" fontId="15" fillId="2" borderId="0" xfId="0" applyNumberFormat="1" applyFont="1" applyFill="1" applyBorder="1" applyAlignment="1">
      <alignment horizontal="right"/>
    </xf>
    <xf numFmtId="10" fontId="15" fillId="2" borderId="0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1" fillId="2" borderId="16" xfId="0" applyFont="1" applyFill="1" applyBorder="1" applyAlignment="1"/>
    <xf numFmtId="0" fontId="11" fillId="2" borderId="16" xfId="0" applyFont="1" applyFill="1" applyBorder="1"/>
    <xf numFmtId="0" fontId="0" fillId="0" borderId="16" xfId="0" applyBorder="1"/>
    <xf numFmtId="0" fontId="1" fillId="2" borderId="7" xfId="0" applyFont="1" applyFill="1" applyBorder="1"/>
    <xf numFmtId="0" fontId="0" fillId="0" borderId="8" xfId="0" applyBorder="1"/>
    <xf numFmtId="0" fontId="11" fillId="2" borderId="26" xfId="0" applyFont="1" applyFill="1" applyBorder="1" applyAlignment="1"/>
    <xf numFmtId="4" fontId="17" fillId="3" borderId="30" xfId="0" applyNumberFormat="1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164" fontId="15" fillId="4" borderId="9" xfId="0" applyNumberFormat="1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64" fontId="15" fillId="0" borderId="9" xfId="0" applyNumberFormat="1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164" fontId="15" fillId="0" borderId="30" xfId="0" applyNumberFormat="1" applyFont="1" applyBorder="1" applyAlignment="1">
      <alignment vertical="center"/>
    </xf>
    <xf numFmtId="0" fontId="15" fillId="0" borderId="25" xfId="0" applyFont="1" applyBorder="1" applyAlignment="1">
      <alignment horizontal="justify" vertical="center"/>
    </xf>
    <xf numFmtId="164" fontId="15" fillId="0" borderId="28" xfId="0" applyNumberFormat="1" applyFont="1" applyBorder="1"/>
    <xf numFmtId="164" fontId="11" fillId="3" borderId="6" xfId="0" applyNumberFormat="1" applyFont="1" applyFill="1" applyBorder="1" applyAlignment="1">
      <alignment horizontal="center" vertical="center"/>
    </xf>
    <xf numFmtId="0" fontId="0" fillId="0" borderId="20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8" fillId="0" borderId="4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4" fontId="12" fillId="3" borderId="24" xfId="0" applyNumberFormat="1" applyFont="1" applyFill="1" applyBorder="1"/>
    <xf numFmtId="164" fontId="1" fillId="2" borderId="0" xfId="0" applyNumberFormat="1" applyFont="1" applyFill="1" applyAlignment="1">
      <alignment horizontal="right"/>
    </xf>
    <xf numFmtId="10" fontId="1" fillId="2" borderId="0" xfId="0" applyNumberFormat="1" applyFont="1" applyFill="1" applyAlignment="1">
      <alignment vertical="center"/>
    </xf>
    <xf numFmtId="10" fontId="1" fillId="2" borderId="0" xfId="0" applyNumberFormat="1" applyFont="1" applyFill="1"/>
    <xf numFmtId="4" fontId="1" fillId="2" borderId="0" xfId="0" applyNumberFormat="1" applyFont="1" applyFill="1"/>
    <xf numFmtId="0" fontId="15" fillId="2" borderId="0" xfId="0" applyFont="1" applyFill="1" applyBorder="1" applyAlignment="1">
      <alignment horizontal="justify" vertical="center"/>
    </xf>
    <xf numFmtId="44" fontId="18" fillId="0" borderId="9" xfId="0" applyNumberFormat="1" applyFont="1" applyBorder="1"/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2" fontId="19" fillId="0" borderId="4" xfId="0" applyNumberFormat="1" applyFont="1" applyFill="1" applyBorder="1" applyAlignment="1">
      <alignment vertical="center"/>
    </xf>
    <xf numFmtId="44" fontId="19" fillId="0" borderId="4" xfId="0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164" fontId="15" fillId="0" borderId="32" xfId="0" applyNumberFormat="1" applyFont="1" applyBorder="1" applyAlignment="1">
      <alignment horizontal="right" vertical="center"/>
    </xf>
    <xf numFmtId="10" fontId="15" fillId="0" borderId="32" xfId="0" applyNumberFormat="1" applyFont="1" applyBorder="1" applyAlignment="1">
      <alignment vertical="center"/>
    </xf>
    <xf numFmtId="164" fontId="15" fillId="0" borderId="32" xfId="0" applyNumberFormat="1" applyFont="1" applyBorder="1" applyAlignment="1">
      <alignment vertical="center"/>
    </xf>
    <xf numFmtId="164" fontId="15" fillId="0" borderId="3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/>
    </xf>
    <xf numFmtId="0" fontId="12" fillId="3" borderId="23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0" fontId="16" fillId="3" borderId="14" xfId="0" applyNumberFormat="1" applyFont="1" applyFill="1" applyBorder="1" applyAlignment="1">
      <alignment horizontal="center" vertical="center" wrapText="1"/>
    </xf>
    <xf numFmtId="10" fontId="16" fillId="3" borderId="5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Doc%20Pref/PROJETOS/2017/ESCOLA%2012%20SALAS%20DE%20AULA/Projeto%20Murro%20para%20licita&#231;&#227;o/Or&#231;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ANILHA ORÇAMENTÁRIA"/>
      <sheetName val="Plan Início e Fim"/>
    </sheetNames>
    <sheetDataSet>
      <sheetData sheetId="0" refreshError="1">
        <row r="3">
          <cell r="B3" t="str">
            <v>Rodeio</v>
          </cell>
        </row>
        <row r="5">
          <cell r="A5" t="str">
            <v>Bairro: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view="pageBreakPreview" topLeftCell="A4" zoomScale="110" zoomScaleNormal="110" zoomScaleSheetLayoutView="110" workbookViewId="0">
      <selection activeCell="I34" sqref="I34"/>
    </sheetView>
  </sheetViews>
  <sheetFormatPr defaultRowHeight="15" x14ac:dyDescent="0.25"/>
  <cols>
    <col min="1" max="1" width="14" customWidth="1"/>
    <col min="2" max="2" width="15.140625" bestFit="1" customWidth="1"/>
    <col min="3" max="3" width="94.85546875" customWidth="1"/>
    <col min="4" max="4" width="14.140625" bestFit="1" customWidth="1"/>
    <col min="5" max="5" width="11.140625" customWidth="1"/>
    <col min="6" max="6" width="9" customWidth="1"/>
    <col min="7" max="7" width="11.5703125" customWidth="1"/>
    <col min="8" max="8" width="12.7109375" bestFit="1" customWidth="1"/>
    <col min="9" max="9" width="12" customWidth="1"/>
    <col min="10" max="10" width="20.42578125" bestFit="1" customWidth="1"/>
  </cols>
  <sheetData>
    <row r="1" spans="1:10" ht="15.75" x14ac:dyDescent="0.25">
      <c r="A1" s="1"/>
      <c r="B1" s="2"/>
      <c r="C1" s="2"/>
      <c r="D1" s="2"/>
      <c r="E1" s="3"/>
      <c r="F1" s="2"/>
      <c r="G1" s="1"/>
      <c r="H1" s="4"/>
      <c r="I1" s="5"/>
      <c r="J1" s="6"/>
    </row>
    <row r="2" spans="1:10" ht="15.7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5.75" x14ac:dyDescent="0.25">
      <c r="A3" s="7" t="s">
        <v>1</v>
      </c>
      <c r="B3" s="8" t="s">
        <v>2</v>
      </c>
      <c r="C3" s="9"/>
      <c r="D3" s="54"/>
      <c r="E3" s="10"/>
      <c r="F3" s="9"/>
      <c r="G3" s="9"/>
      <c r="H3" s="11"/>
      <c r="I3" s="11"/>
      <c r="J3" s="9"/>
    </row>
    <row r="4" spans="1:10" ht="15.75" x14ac:dyDescent="0.25">
      <c r="A4" s="7" t="s">
        <v>3</v>
      </c>
      <c r="B4" s="8" t="s">
        <v>52</v>
      </c>
      <c r="C4" s="9"/>
      <c r="D4" s="54"/>
      <c r="E4" s="10"/>
      <c r="F4" s="9"/>
      <c r="G4" s="9"/>
      <c r="H4" s="11"/>
      <c r="I4" s="11"/>
      <c r="J4" s="9"/>
    </row>
    <row r="5" spans="1:10" ht="15.75" x14ac:dyDescent="0.25">
      <c r="A5" s="7" t="s">
        <v>4</v>
      </c>
      <c r="B5" s="8" t="s">
        <v>50</v>
      </c>
      <c r="C5" s="9"/>
      <c r="D5" s="54"/>
      <c r="E5" s="10"/>
      <c r="F5" s="9"/>
      <c r="G5" s="9"/>
      <c r="H5" s="11"/>
      <c r="I5" s="11"/>
      <c r="J5" s="9"/>
    </row>
    <row r="6" spans="1:10" ht="15.75" x14ac:dyDescent="0.25">
      <c r="A6" s="7" t="s">
        <v>5</v>
      </c>
      <c r="B6" s="12">
        <v>44957</v>
      </c>
      <c r="C6" s="9"/>
      <c r="D6" s="54"/>
      <c r="E6" s="10"/>
      <c r="F6" s="9"/>
      <c r="G6" s="9"/>
      <c r="H6" s="11"/>
      <c r="I6" s="11"/>
      <c r="J6" s="9"/>
    </row>
    <row r="7" spans="1:10" ht="16.5" thickBot="1" x14ac:dyDescent="0.3">
      <c r="A7" s="7" t="s">
        <v>6</v>
      </c>
      <c r="B7" s="13">
        <v>0.22</v>
      </c>
      <c r="C7" s="9"/>
      <c r="D7" s="54"/>
      <c r="E7" s="10"/>
      <c r="F7" s="9"/>
      <c r="G7" s="9"/>
      <c r="H7" s="11"/>
      <c r="I7" s="11"/>
      <c r="J7" s="9"/>
    </row>
    <row r="8" spans="1:10" ht="15.75" x14ac:dyDescent="0.25">
      <c r="A8" s="100"/>
      <c r="B8" s="101"/>
      <c r="C8" s="101"/>
      <c r="D8" s="101"/>
      <c r="E8" s="102"/>
      <c r="F8" s="101"/>
      <c r="G8" s="101"/>
      <c r="H8" s="103"/>
      <c r="I8" s="103"/>
      <c r="J8" s="104"/>
    </row>
    <row r="9" spans="1:10" x14ac:dyDescent="0.25">
      <c r="A9" s="129" t="s">
        <v>7</v>
      </c>
      <c r="B9" s="131" t="s">
        <v>8</v>
      </c>
      <c r="C9" s="132" t="s">
        <v>9</v>
      </c>
      <c r="D9" s="131" t="s">
        <v>10</v>
      </c>
      <c r="E9" s="131" t="s">
        <v>34</v>
      </c>
      <c r="F9" s="132" t="s">
        <v>11</v>
      </c>
      <c r="G9" s="131" t="s">
        <v>12</v>
      </c>
      <c r="H9" s="67" t="s">
        <v>13</v>
      </c>
      <c r="I9" s="67" t="s">
        <v>13</v>
      </c>
      <c r="J9" s="133" t="s">
        <v>14</v>
      </c>
    </row>
    <row r="10" spans="1:10" x14ac:dyDescent="0.25">
      <c r="A10" s="130"/>
      <c r="B10" s="132"/>
      <c r="C10" s="132"/>
      <c r="D10" s="132"/>
      <c r="E10" s="132"/>
      <c r="F10" s="132"/>
      <c r="G10" s="131"/>
      <c r="H10" s="14" t="s">
        <v>15</v>
      </c>
      <c r="I10" s="14" t="s">
        <v>16</v>
      </c>
      <c r="J10" s="133"/>
    </row>
    <row r="11" spans="1:10" x14ac:dyDescent="0.25">
      <c r="A11" s="105"/>
      <c r="B11" s="98"/>
      <c r="C11" s="98"/>
      <c r="D11" s="98"/>
      <c r="E11" s="97"/>
      <c r="F11" s="98"/>
      <c r="G11" s="97"/>
      <c r="H11" s="98"/>
      <c r="I11" s="98"/>
      <c r="J11" s="106"/>
    </row>
    <row r="12" spans="1:10" x14ac:dyDescent="0.25">
      <c r="A12" s="22"/>
      <c r="B12" s="16"/>
      <c r="C12" s="126"/>
      <c r="D12" s="126"/>
      <c r="E12" s="126"/>
      <c r="F12" s="126"/>
      <c r="G12" s="126"/>
      <c r="H12" s="126"/>
      <c r="I12" s="126"/>
      <c r="J12" s="21"/>
    </row>
    <row r="13" spans="1:10" ht="13.5" customHeight="1" x14ac:dyDescent="0.25">
      <c r="A13" s="56"/>
      <c r="B13" s="57">
        <v>1</v>
      </c>
      <c r="C13" s="58" t="s">
        <v>36</v>
      </c>
      <c r="D13" s="58"/>
      <c r="E13" s="99"/>
      <c r="F13" s="99"/>
      <c r="G13" s="99"/>
      <c r="H13" s="99"/>
      <c r="I13" s="99"/>
      <c r="J13" s="59"/>
    </row>
    <row r="14" spans="1:10" ht="15" customHeight="1" x14ac:dyDescent="0.25">
      <c r="A14" s="116">
        <v>4813</v>
      </c>
      <c r="B14" s="116" t="s">
        <v>17</v>
      </c>
      <c r="C14" s="117" t="s">
        <v>39</v>
      </c>
      <c r="D14" s="61" t="s">
        <v>18</v>
      </c>
      <c r="E14" s="62">
        <v>44896</v>
      </c>
      <c r="F14" s="61" t="s">
        <v>40</v>
      </c>
      <c r="G14" s="118">
        <v>2.88</v>
      </c>
      <c r="H14" s="119">
        <v>250</v>
      </c>
      <c r="I14" s="64">
        <f>(H14*B7)+H14</f>
        <v>305</v>
      </c>
      <c r="J14" s="59">
        <f>I14*G14</f>
        <v>878.4</v>
      </c>
    </row>
    <row r="15" spans="1:10" ht="16.5" customHeight="1" x14ac:dyDescent="0.25">
      <c r="A15" s="60">
        <v>96386</v>
      </c>
      <c r="B15" s="61" t="s">
        <v>21</v>
      </c>
      <c r="C15" s="66" t="s">
        <v>48</v>
      </c>
      <c r="D15" s="61" t="s">
        <v>18</v>
      </c>
      <c r="E15" s="62">
        <v>44896</v>
      </c>
      <c r="F15" s="61" t="s">
        <v>47</v>
      </c>
      <c r="G15" s="63">
        <v>4158</v>
      </c>
      <c r="H15" s="64">
        <v>8</v>
      </c>
      <c r="I15" s="64">
        <f>(H15*B7)+H15</f>
        <v>9.76</v>
      </c>
      <c r="J15" s="59">
        <f t="shared" ref="J15:J17" si="0">I15*G15</f>
        <v>40582.080000000002</v>
      </c>
    </row>
    <row r="16" spans="1:10" x14ac:dyDescent="0.25">
      <c r="A16" s="60">
        <v>93589</v>
      </c>
      <c r="B16" s="61" t="s">
        <v>22</v>
      </c>
      <c r="C16" s="66" t="s">
        <v>41</v>
      </c>
      <c r="D16" s="61" t="s">
        <v>18</v>
      </c>
      <c r="E16" s="62">
        <v>44896</v>
      </c>
      <c r="F16" s="61" t="s">
        <v>42</v>
      </c>
      <c r="G16" s="63">
        <v>29106</v>
      </c>
      <c r="H16" s="64">
        <v>2.68</v>
      </c>
      <c r="I16" s="64">
        <f>(H16*B7)+H16</f>
        <v>3.2696000000000001</v>
      </c>
      <c r="J16" s="59">
        <f t="shared" si="0"/>
        <v>95164.977599999998</v>
      </c>
    </row>
    <row r="17" spans="1:10" x14ac:dyDescent="0.25">
      <c r="A17" s="60">
        <v>41084</v>
      </c>
      <c r="B17" s="61" t="s">
        <v>33</v>
      </c>
      <c r="C17" s="66" t="s">
        <v>44</v>
      </c>
      <c r="D17" s="61" t="s">
        <v>38</v>
      </c>
      <c r="E17" s="62">
        <v>44896</v>
      </c>
      <c r="F17" s="61" t="s">
        <v>43</v>
      </c>
      <c r="G17" s="63">
        <v>2</v>
      </c>
      <c r="H17" s="65">
        <v>1844.75</v>
      </c>
      <c r="I17" s="64">
        <f>(H17*B7)+H17</f>
        <v>2250.5950000000003</v>
      </c>
      <c r="J17" s="59">
        <f t="shared" si="0"/>
        <v>4501.1900000000005</v>
      </c>
    </row>
    <row r="18" spans="1:10" x14ac:dyDescent="0.25">
      <c r="A18" s="60" t="s">
        <v>45</v>
      </c>
      <c r="B18" s="61" t="s">
        <v>35</v>
      </c>
      <c r="C18" s="66" t="s">
        <v>46</v>
      </c>
      <c r="D18" s="61" t="s">
        <v>51</v>
      </c>
      <c r="E18" s="62">
        <v>44896</v>
      </c>
      <c r="F18" s="61" t="s">
        <v>47</v>
      </c>
      <c r="G18" s="63">
        <v>4158</v>
      </c>
      <c r="H18" s="65">
        <v>25</v>
      </c>
      <c r="I18" s="64">
        <f>(H18*B7)+H18</f>
        <v>30.5</v>
      </c>
      <c r="J18" s="59">
        <f>I18*G18</f>
        <v>126819</v>
      </c>
    </row>
    <row r="19" spans="1:10" x14ac:dyDescent="0.25">
      <c r="A19" s="60"/>
      <c r="B19" s="61"/>
      <c r="C19" s="66"/>
      <c r="D19" s="61"/>
      <c r="E19" s="62"/>
      <c r="F19" s="61"/>
      <c r="G19" s="63"/>
      <c r="H19" s="65"/>
      <c r="I19" s="64"/>
      <c r="J19" s="59"/>
    </row>
    <row r="20" spans="1:10" x14ac:dyDescent="0.25">
      <c r="A20" s="60"/>
      <c r="B20" s="61"/>
      <c r="C20" s="66"/>
      <c r="D20" s="61"/>
      <c r="E20" s="62"/>
      <c r="F20" s="61"/>
      <c r="G20" s="63"/>
      <c r="H20" s="65"/>
      <c r="I20" s="64"/>
      <c r="J20" s="59"/>
    </row>
    <row r="21" spans="1:10" x14ac:dyDescent="0.25">
      <c r="A21" s="60"/>
      <c r="B21" s="61"/>
      <c r="C21" s="66"/>
      <c r="D21" s="61"/>
      <c r="E21" s="62"/>
      <c r="F21" s="61"/>
      <c r="G21" s="63"/>
      <c r="H21" s="65"/>
      <c r="I21" s="64"/>
      <c r="J21" s="59"/>
    </row>
    <row r="22" spans="1:10" x14ac:dyDescent="0.25">
      <c r="A22" s="60"/>
      <c r="B22" s="61"/>
      <c r="C22" s="66"/>
      <c r="D22" s="61"/>
      <c r="E22" s="62"/>
      <c r="F22" s="61"/>
      <c r="G22" s="63"/>
      <c r="H22" s="65"/>
      <c r="I22" s="64"/>
      <c r="J22" s="59"/>
    </row>
    <row r="23" spans="1:10" x14ac:dyDescent="0.25">
      <c r="A23" s="60"/>
      <c r="B23" s="61"/>
      <c r="C23" s="66"/>
      <c r="D23" s="61"/>
      <c r="E23" s="62"/>
      <c r="F23" s="61"/>
      <c r="G23" s="63"/>
      <c r="H23" s="65"/>
      <c r="I23" s="64"/>
      <c r="J23" s="59"/>
    </row>
    <row r="24" spans="1:10" x14ac:dyDescent="0.25">
      <c r="A24" s="60"/>
      <c r="B24" s="61"/>
      <c r="C24" s="66"/>
      <c r="D24" s="61"/>
      <c r="E24" s="62"/>
      <c r="F24" s="61"/>
      <c r="G24" s="63"/>
      <c r="H24" s="65"/>
      <c r="I24" s="64"/>
      <c r="J24" s="59"/>
    </row>
    <row r="25" spans="1:10" x14ac:dyDescent="0.25">
      <c r="A25" s="60"/>
      <c r="B25" s="61"/>
      <c r="C25" s="66"/>
      <c r="D25" s="61"/>
      <c r="E25" s="62"/>
      <c r="F25" s="61"/>
      <c r="G25" s="63"/>
      <c r="H25" s="65"/>
      <c r="I25" s="64"/>
      <c r="J25" s="59"/>
    </row>
    <row r="26" spans="1:10" x14ac:dyDescent="0.25">
      <c r="A26" s="60"/>
      <c r="B26" s="61"/>
      <c r="C26" s="66"/>
      <c r="D26" s="61"/>
      <c r="E26" s="62"/>
      <c r="F26" s="61"/>
      <c r="G26" s="63"/>
      <c r="H26" s="65"/>
      <c r="I26" s="64"/>
      <c r="J26" s="59"/>
    </row>
    <row r="27" spans="1:10" x14ac:dyDescent="0.25">
      <c r="A27" s="60"/>
      <c r="B27" s="61"/>
      <c r="C27" s="66"/>
      <c r="D27" s="61"/>
      <c r="E27" s="62"/>
      <c r="F27" s="61"/>
      <c r="G27" s="63"/>
      <c r="H27" s="65"/>
      <c r="I27" s="64"/>
      <c r="J27" s="115"/>
    </row>
    <row r="28" spans="1:10" x14ac:dyDescent="0.25">
      <c r="A28" s="60"/>
      <c r="B28" s="61"/>
      <c r="C28" s="66"/>
      <c r="D28" s="61"/>
      <c r="E28" s="62"/>
      <c r="F28" s="61"/>
      <c r="G28" s="63"/>
      <c r="H28" s="65"/>
      <c r="I28" s="64"/>
      <c r="J28" s="115"/>
    </row>
    <row r="29" spans="1:10" x14ac:dyDescent="0.25">
      <c r="A29" s="23"/>
      <c r="B29" s="24"/>
      <c r="C29" s="126" t="s">
        <v>19</v>
      </c>
      <c r="D29" s="126"/>
      <c r="E29" s="126"/>
      <c r="F29" s="126"/>
      <c r="G29" s="126"/>
      <c r="H29" s="126"/>
      <c r="I29" s="126"/>
      <c r="J29" s="115">
        <f>J14+J15+J16+J17+J18</f>
        <v>267945.64760000003</v>
      </c>
    </row>
    <row r="30" spans="1:10" x14ac:dyDescent="0.25">
      <c r="A30" s="15"/>
      <c r="B30" s="17"/>
      <c r="C30" s="19"/>
      <c r="D30" s="19"/>
      <c r="E30" s="17"/>
      <c r="F30" s="17"/>
      <c r="G30" s="18"/>
      <c r="H30" s="20"/>
      <c r="I30" s="20"/>
      <c r="J30" s="21"/>
    </row>
    <row r="31" spans="1:10" ht="15.75" thickBot="1" x14ac:dyDescent="0.3">
      <c r="A31" s="107"/>
      <c r="B31" s="108"/>
      <c r="C31" s="127" t="s">
        <v>20</v>
      </c>
      <c r="D31" s="127"/>
      <c r="E31" s="127"/>
      <c r="F31" s="127"/>
      <c r="G31" s="127"/>
      <c r="H31" s="127"/>
      <c r="I31" s="127"/>
      <c r="J31" s="109">
        <f>J29</f>
        <v>267945.64760000003</v>
      </c>
    </row>
    <row r="34" spans="3:3" x14ac:dyDescent="0.25">
      <c r="C34" s="55"/>
    </row>
  </sheetData>
  <mergeCells count="12">
    <mergeCell ref="C12:I12"/>
    <mergeCell ref="C29:I29"/>
    <mergeCell ref="C31:I31"/>
    <mergeCell ref="A2:J2"/>
    <mergeCell ref="A9:A10"/>
    <mergeCell ref="B9:B10"/>
    <mergeCell ref="C9:C10"/>
    <mergeCell ref="E9:E10"/>
    <mergeCell ref="F9:F10"/>
    <mergeCell ref="G9:G10"/>
    <mergeCell ref="J9:J10"/>
    <mergeCell ref="D9:D10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view="pageBreakPreview" topLeftCell="A2" zoomScaleNormal="100" zoomScaleSheetLayoutView="100" workbookViewId="0">
      <selection activeCell="L34" sqref="L34"/>
    </sheetView>
  </sheetViews>
  <sheetFormatPr defaultRowHeight="15" x14ac:dyDescent="0.25"/>
  <cols>
    <col min="1" max="1" width="6" bestFit="1" customWidth="1"/>
    <col min="2" max="2" width="50.7109375" bestFit="1" customWidth="1"/>
    <col min="3" max="3" width="18.140625" bestFit="1" customWidth="1"/>
    <col min="4" max="4" width="17.85546875" customWidth="1"/>
    <col min="5" max="5" width="16.140625" customWidth="1"/>
    <col min="6" max="6" width="15.85546875" customWidth="1"/>
    <col min="7" max="7" width="17.7109375" bestFit="1" customWidth="1"/>
    <col min="8" max="8" width="15.28515625" customWidth="1"/>
  </cols>
  <sheetData>
    <row r="1" spans="1:8" ht="16.5" thickBot="1" x14ac:dyDescent="0.3">
      <c r="A1" s="25"/>
      <c r="B1" s="25"/>
      <c r="C1" s="25"/>
      <c r="D1" s="25"/>
    </row>
    <row r="2" spans="1:8" x14ac:dyDescent="0.25">
      <c r="A2" s="77"/>
      <c r="B2" s="78"/>
      <c r="C2" s="147" t="s">
        <v>55</v>
      </c>
      <c r="D2" s="79"/>
      <c r="E2" s="80"/>
      <c r="F2" s="80"/>
      <c r="G2" s="80"/>
      <c r="H2" s="68"/>
    </row>
    <row r="3" spans="1:8" x14ac:dyDescent="0.25">
      <c r="A3" s="81"/>
      <c r="B3" s="26" t="s">
        <v>37</v>
      </c>
      <c r="C3" s="27" t="s">
        <v>53</v>
      </c>
      <c r="D3" s="28"/>
      <c r="E3" s="70" t="s">
        <v>23</v>
      </c>
      <c r="F3" s="70" t="s">
        <v>24</v>
      </c>
      <c r="G3" s="70"/>
      <c r="H3" s="82"/>
    </row>
    <row r="4" spans="1:8" x14ac:dyDescent="0.25">
      <c r="A4" s="81"/>
      <c r="B4" s="26" t="s">
        <v>49</v>
      </c>
      <c r="C4" s="27" t="str">
        <f>[1]Orçamento!B3</f>
        <v>Rodeio</v>
      </c>
      <c r="D4" s="28"/>
      <c r="E4" s="74"/>
      <c r="F4" s="74"/>
      <c r="G4" s="70"/>
      <c r="H4" s="82"/>
    </row>
    <row r="5" spans="1:8" x14ac:dyDescent="0.25">
      <c r="A5" s="81"/>
      <c r="B5" s="26" t="s">
        <v>32</v>
      </c>
      <c r="C5" s="29" t="s">
        <v>54</v>
      </c>
      <c r="D5" s="28"/>
      <c r="E5" s="70"/>
      <c r="F5" s="70"/>
      <c r="G5" s="70"/>
      <c r="H5" s="82"/>
    </row>
    <row r="6" spans="1:8" x14ac:dyDescent="0.25">
      <c r="A6" s="81"/>
      <c r="B6" s="26" t="str">
        <f>[1]Orçamento!A5</f>
        <v>Bairro:</v>
      </c>
      <c r="C6" s="53" t="s">
        <v>50</v>
      </c>
      <c r="D6" s="30"/>
      <c r="E6" s="70"/>
      <c r="F6" s="70"/>
      <c r="G6" s="70"/>
      <c r="H6" s="82"/>
    </row>
    <row r="7" spans="1:8" x14ac:dyDescent="0.25">
      <c r="A7" s="83"/>
      <c r="B7" s="31"/>
      <c r="C7" s="75"/>
      <c r="D7" s="76"/>
      <c r="E7" s="70"/>
      <c r="F7" s="70"/>
      <c r="G7" s="70"/>
      <c r="H7" s="82"/>
    </row>
    <row r="8" spans="1:8" x14ac:dyDescent="0.25">
      <c r="A8" s="139" t="s">
        <v>8</v>
      </c>
      <c r="B8" s="141" t="s">
        <v>25</v>
      </c>
      <c r="C8" s="143" t="s">
        <v>26</v>
      </c>
      <c r="D8" s="145" t="s">
        <v>27</v>
      </c>
      <c r="E8" s="134">
        <v>30</v>
      </c>
      <c r="F8" s="135"/>
      <c r="G8" s="135"/>
      <c r="H8" s="136"/>
    </row>
    <row r="9" spans="1:8" ht="21" x14ac:dyDescent="0.25">
      <c r="A9" s="140"/>
      <c r="B9" s="142"/>
      <c r="C9" s="144"/>
      <c r="D9" s="146"/>
      <c r="E9" s="32" t="s">
        <v>28</v>
      </c>
      <c r="F9" s="32" t="s">
        <v>29</v>
      </c>
      <c r="G9" s="33" t="s">
        <v>30</v>
      </c>
      <c r="H9" s="84" t="s">
        <v>31</v>
      </c>
    </row>
    <row r="10" spans="1:8" x14ac:dyDescent="0.25">
      <c r="A10" s="85"/>
      <c r="B10" s="34"/>
      <c r="C10" s="35"/>
      <c r="D10" s="36"/>
      <c r="E10" s="36"/>
      <c r="F10" s="36"/>
      <c r="G10" s="37"/>
      <c r="H10" s="86"/>
    </row>
    <row r="11" spans="1:8" x14ac:dyDescent="0.25">
      <c r="A11" s="87">
        <v>1</v>
      </c>
      <c r="B11" s="117" t="s">
        <v>39</v>
      </c>
      <c r="C11" s="38">
        <v>878</v>
      </c>
      <c r="D11" s="39">
        <f>C11/C18</f>
        <v>3.2767888215969494E-3</v>
      </c>
      <c r="E11" s="40">
        <v>0</v>
      </c>
      <c r="F11" s="40">
        <f>E11</f>
        <v>0</v>
      </c>
      <c r="G11" s="41">
        <f>C11*E11</f>
        <v>0</v>
      </c>
      <c r="H11" s="88">
        <f>G11</f>
        <v>0</v>
      </c>
    </row>
    <row r="12" spans="1:8" ht="26.25" x14ac:dyDescent="0.25">
      <c r="A12" s="89">
        <v>2</v>
      </c>
      <c r="B12" s="66" t="s">
        <v>48</v>
      </c>
      <c r="C12" s="42">
        <v>40582.080000000002</v>
      </c>
      <c r="D12" s="39">
        <f>C12/C18</f>
        <v>0.15145661287147283</v>
      </c>
      <c r="E12" s="39">
        <v>0</v>
      </c>
      <c r="F12" s="39">
        <f t="shared" ref="F12:F15" si="0">E12</f>
        <v>0</v>
      </c>
      <c r="G12" s="43">
        <f>C12*E12</f>
        <v>0</v>
      </c>
      <c r="H12" s="90">
        <f t="shared" ref="H12:H14" si="1">G12</f>
        <v>0</v>
      </c>
    </row>
    <row r="13" spans="1:8" x14ac:dyDescent="0.25">
      <c r="A13" s="91">
        <v>3</v>
      </c>
      <c r="B13" s="66" t="s">
        <v>41</v>
      </c>
      <c r="C13" s="44">
        <v>95164.98</v>
      </c>
      <c r="D13" s="39">
        <f>C13/C18</f>
        <v>0.35516576614065742</v>
      </c>
      <c r="E13" s="39">
        <v>0</v>
      </c>
      <c r="F13" s="39">
        <f t="shared" si="0"/>
        <v>0</v>
      </c>
      <c r="G13" s="43">
        <f t="shared" ref="G13:G14" si="2">C13*E13</f>
        <v>0</v>
      </c>
      <c r="H13" s="90">
        <f t="shared" si="1"/>
        <v>0</v>
      </c>
    </row>
    <row r="14" spans="1:8" x14ac:dyDescent="0.25">
      <c r="A14" s="91">
        <v>4</v>
      </c>
      <c r="B14" s="66" t="s">
        <v>44</v>
      </c>
      <c r="C14" s="44">
        <v>4501.1899999999996</v>
      </c>
      <c r="D14" s="39">
        <f>C14/C18</f>
        <v>1.6798916942920239E-2</v>
      </c>
      <c r="E14" s="39">
        <v>0</v>
      </c>
      <c r="F14" s="39">
        <f t="shared" si="0"/>
        <v>0</v>
      </c>
      <c r="G14" s="43">
        <f t="shared" si="2"/>
        <v>0</v>
      </c>
      <c r="H14" s="90">
        <f t="shared" si="1"/>
        <v>0</v>
      </c>
    </row>
    <row r="15" spans="1:8" ht="26.25" x14ac:dyDescent="0.25">
      <c r="A15" s="91">
        <v>5</v>
      </c>
      <c r="B15" s="66" t="s">
        <v>46</v>
      </c>
      <c r="C15" s="44">
        <v>126819</v>
      </c>
      <c r="D15" s="39">
        <f>C15/C18</f>
        <v>0.47330191522335252</v>
      </c>
      <c r="E15" s="39">
        <v>0</v>
      </c>
      <c r="F15" s="39">
        <f t="shared" si="0"/>
        <v>0</v>
      </c>
      <c r="G15" s="45">
        <f>C15*E15</f>
        <v>0</v>
      </c>
      <c r="H15" s="92">
        <f>G15</f>
        <v>0</v>
      </c>
    </row>
    <row r="16" spans="1:8" x14ac:dyDescent="0.25">
      <c r="A16" s="120"/>
      <c r="B16" s="121"/>
      <c r="C16" s="122"/>
      <c r="D16" s="123"/>
      <c r="E16" s="48"/>
      <c r="F16" s="48"/>
      <c r="G16" s="124"/>
      <c r="H16" s="125"/>
    </row>
    <row r="17" spans="1:11" x14ac:dyDescent="0.25">
      <c r="A17" s="93"/>
      <c r="B17" s="46"/>
      <c r="C17" s="47"/>
      <c r="D17" s="48"/>
      <c r="E17" s="49"/>
      <c r="F17" s="49"/>
      <c r="G17" s="50"/>
      <c r="H17" s="94"/>
    </row>
    <row r="18" spans="1:11" x14ac:dyDescent="0.25">
      <c r="A18" s="137" t="s">
        <v>20</v>
      </c>
      <c r="B18" s="138"/>
      <c r="C18" s="51">
        <f>C11+C12+C13+C14+C15</f>
        <v>267945.25</v>
      </c>
      <c r="D18" s="52">
        <f>SUM(D11:D15)</f>
        <v>1</v>
      </c>
      <c r="E18" s="52">
        <f>(G18/C18)</f>
        <v>0</v>
      </c>
      <c r="F18" s="52">
        <f>E18</f>
        <v>0</v>
      </c>
      <c r="G18" s="51">
        <f>G11+G12+G13+G14+G15</f>
        <v>0</v>
      </c>
      <c r="H18" s="95">
        <f>H11+H12+H13+H14+H15</f>
        <v>0</v>
      </c>
    </row>
    <row r="19" spans="1:11" x14ac:dyDescent="0.25">
      <c r="A19" s="69"/>
      <c r="B19" s="70"/>
      <c r="C19" s="70"/>
      <c r="D19" s="70"/>
      <c r="E19" s="70"/>
      <c r="F19" s="70"/>
      <c r="G19" s="70"/>
      <c r="H19" s="82"/>
    </row>
    <row r="20" spans="1:11" x14ac:dyDescent="0.25">
      <c r="A20" s="69"/>
      <c r="B20" s="70"/>
      <c r="C20" s="70"/>
      <c r="D20" s="70"/>
      <c r="E20" s="70"/>
      <c r="F20" s="70"/>
      <c r="G20" s="70"/>
      <c r="H20" s="82"/>
    </row>
    <row r="21" spans="1:11" x14ac:dyDescent="0.25">
      <c r="A21" s="69"/>
      <c r="B21" s="70"/>
      <c r="C21" s="70"/>
      <c r="D21" s="70"/>
      <c r="E21" s="74"/>
      <c r="F21" s="70"/>
      <c r="G21" s="70"/>
      <c r="H21" s="82"/>
    </row>
    <row r="22" spans="1:11" ht="15.75" thickBot="1" x14ac:dyDescent="0.3">
      <c r="A22" s="71"/>
      <c r="B22" s="72"/>
      <c r="C22" s="72"/>
      <c r="D22" s="72"/>
      <c r="E22" s="72"/>
      <c r="F22" s="72"/>
      <c r="G22" s="72"/>
      <c r="H22" s="96"/>
    </row>
    <row r="23" spans="1:11" x14ac:dyDescent="0.25">
      <c r="A23" s="114"/>
      <c r="B23" s="2"/>
      <c r="C23" s="110"/>
      <c r="D23" s="111"/>
      <c r="E23" s="112"/>
      <c r="F23" s="112"/>
      <c r="G23" s="113"/>
      <c r="H23" s="113"/>
      <c r="I23" s="55"/>
      <c r="J23" s="55"/>
      <c r="K23" s="55"/>
    </row>
    <row r="24" spans="1:11" x14ac:dyDescent="0.25">
      <c r="A24" s="114"/>
      <c r="B24" s="2"/>
      <c r="C24" s="110"/>
      <c r="D24" s="111"/>
      <c r="E24" s="112"/>
      <c r="F24" s="112"/>
      <c r="G24" s="113"/>
      <c r="H24" s="113"/>
      <c r="I24" s="55"/>
      <c r="J24" s="55"/>
      <c r="K24" s="55"/>
    </row>
    <row r="25" spans="1:11" x14ac:dyDescent="0.25">
      <c r="A25" s="114"/>
      <c r="B25" s="2"/>
      <c r="C25" s="110"/>
      <c r="D25" s="111"/>
      <c r="E25" s="112"/>
      <c r="F25" s="112"/>
      <c r="G25" s="113"/>
      <c r="H25" s="113"/>
      <c r="I25" s="55"/>
      <c r="J25" s="55"/>
      <c r="K25" s="55"/>
    </row>
    <row r="26" spans="1:11" x14ac:dyDescent="0.25">
      <c r="A26" s="114"/>
      <c r="B26" s="2"/>
      <c r="C26" s="110"/>
      <c r="D26" s="111"/>
      <c r="E26" s="112"/>
      <c r="F26" s="112"/>
      <c r="G26" s="113"/>
      <c r="H26" s="113"/>
      <c r="I26" s="55"/>
      <c r="J26" s="55"/>
      <c r="K26" s="55"/>
    </row>
    <row r="27" spans="1:11" x14ac:dyDescent="0.25">
      <c r="A27" s="73"/>
      <c r="B27" s="73"/>
      <c r="C27" s="73"/>
      <c r="D27" s="73"/>
      <c r="E27" s="73"/>
      <c r="F27" s="73"/>
      <c r="G27" s="73"/>
      <c r="H27" s="73"/>
      <c r="I27" s="55"/>
      <c r="J27" s="55"/>
      <c r="K27" s="55"/>
    </row>
    <row r="28" spans="1:11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</sheetData>
  <mergeCells count="6">
    <mergeCell ref="E8:H8"/>
    <mergeCell ref="A18:B18"/>
    <mergeCell ref="A8:A9"/>
    <mergeCell ref="B8:B9"/>
    <mergeCell ref="C8:C9"/>
    <mergeCell ref="D8:D9"/>
  </mergeCells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Plan2</vt:lpstr>
      <vt:lpstr>Plan1!Area_de_impressao</vt:lpstr>
      <vt:lpstr>Plan2!Area_de_impressao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2023-01-31T19:45:50Z</cp:lastPrinted>
  <dcterms:created xsi:type="dcterms:W3CDTF">2018-11-07T12:30:00Z</dcterms:created>
  <dcterms:modified xsi:type="dcterms:W3CDTF">2023-01-31T19:47:03Z</dcterms:modified>
</cp:coreProperties>
</file>